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Financiera" sheetId="1" r:id="rId5"/>
    <sheet state="visible" name="01" sheetId="2" r:id="rId6"/>
    <sheet state="visible" name="02" sheetId="3" r:id="rId7"/>
    <sheet state="visible" name="04" sheetId="4" r:id="rId8"/>
    <sheet state="visible" name="06" sheetId="5" r:id="rId9"/>
    <sheet state="visible" name="07" sheetId="6" r:id="rId10"/>
    <sheet state="visible" name="08" sheetId="7" r:id="rId11"/>
  </sheets>
  <definedNames/>
  <calcPr/>
</workbook>
</file>

<file path=xl/sharedStrings.xml><?xml version="1.0" encoding="utf-8"?>
<sst xmlns="http://schemas.openxmlformats.org/spreadsheetml/2006/main" count="500" uniqueCount="160">
  <si>
    <t>SET INDICADORES GESTIÓN</t>
  </si>
  <si>
    <t>Versión 8.0</t>
  </si>
  <si>
    <t xml:space="preserve">PROCESO: </t>
  </si>
  <si>
    <t>GESTIÓN FINANCIERA</t>
  </si>
  <si>
    <t>NOMBRE DEL INDICADOR</t>
  </si>
  <si>
    <t>OBJETIVO DEL INDICADOR</t>
  </si>
  <si>
    <t>FORMULA DEL INDICADOR</t>
  </si>
  <si>
    <t>PERIODICIDAD REPORTE</t>
  </si>
  <si>
    <t>TIPO INDICADOR</t>
  </si>
  <si>
    <t>INTERPRETACIÓN SITUACIÓN</t>
  </si>
  <si>
    <t>LINEA BASE</t>
  </si>
  <si>
    <t>META 2026</t>
  </si>
  <si>
    <t>RESULTADOS VIGENCIA 2026</t>
  </si>
  <si>
    <t>OPTIMA</t>
  </si>
  <si>
    <t>ACEPTABLE</t>
  </si>
  <si>
    <t>DEFICIENTE</t>
  </si>
  <si>
    <t>Acum.</t>
  </si>
  <si>
    <t>ENE</t>
  </si>
  <si>
    <t>FEB</t>
  </si>
  <si>
    <t>MAR</t>
  </si>
  <si>
    <t>ABR</t>
  </si>
  <si>
    <t>MAY</t>
  </si>
  <si>
    <t>JUN</t>
  </si>
  <si>
    <t>JUL</t>
  </si>
  <si>
    <t>AGO</t>
  </si>
  <si>
    <t>SEP</t>
  </si>
  <si>
    <t>OCT</t>
  </si>
  <si>
    <t>NOV</t>
  </si>
  <si>
    <t>DIC</t>
  </si>
  <si>
    <t>IN01</t>
  </si>
  <si>
    <t xml:space="preserve">Margen Bruto De Utilidad </t>
  </si>
  <si>
    <t>Mostrar la capacidad de la empresa en el manejo de sus ventas, para generar utilidades brutas, es decir, antes de gastos de administración, de ventas, otros ingresos, otros egresos e impuestos. (Representa el % de utilidad bruta que se genera con las ventas de servicios de la institución)</t>
  </si>
  <si>
    <t>Utilidad Operacional / Ventas Netas</t>
  </si>
  <si>
    <t>Mensual</t>
  </si>
  <si>
    <t xml:space="preserve">Eficiencia </t>
  </si>
  <si>
    <t>Entre 16% y 100%</t>
  </si>
  <si>
    <t>Entre 10% y 15%</t>
  </si>
  <si>
    <t>Menor al 10%</t>
  </si>
  <si>
    <t>IN02</t>
  </si>
  <si>
    <t xml:space="preserve"> Prueba De Solidez (Razon Corriente)</t>
  </si>
  <si>
    <t>Reflejar la capacidad de la empresa a corto y largo plazo para demostrar su consistencia financiera. Como meta se pretende incrementar y sostener en 1,5 la capacidad de atención del pasivo de corto plazo con los activos corrientes de la empresa.</t>
  </si>
  <si>
    <t>Activo Corriente / Pasivo Corriente.</t>
  </si>
  <si>
    <t>Mayor a 1</t>
  </si>
  <si>
    <t>Entre 0,0 y 1,0</t>
  </si>
  <si>
    <t>Menor a 0</t>
  </si>
  <si>
    <t>IN04</t>
  </si>
  <si>
    <t>Apalancamiento</t>
  </si>
  <si>
    <t>Reflejar el grado de apalancamiento que corresponde a la participación de los acreedores en los activos de la empresa. Mientras más alto sea este índice mayor es el apalancamiento financiero de la empresa. La meta es que a partir de incrementar los ingresos se pontecialice la utilidad.</t>
  </si>
  <si>
    <t>Pasivo Total / Patrimonio.</t>
  </si>
  <si>
    <t>Eficacia</t>
  </si>
  <si>
    <t>Menor a 5%</t>
  </si>
  <si>
    <t>Entre 5% y 10%</t>
  </si>
  <si>
    <t>Superior al 10%</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</si>
  <si>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</si>
  <si>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</si>
  <si>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IN06</t>
  </si>
  <si>
    <t>Prueba Acida</t>
  </si>
  <si>
    <t>Indicar cuál es la capacidad de la empresa para hacer frente a sus deudas a corto plazo, comprometiendo sus activos corrientes menos los Inventarios. Por cada $ de deuda corriente, cuánto se tiene de respaldo en activo corriente. Entre más alto sea, menor riesgo existe que resulte impagadas las deudas a corto plazo. La meta es sostener en el mismo nivel del 1,5 de atención del pasivo de corto plazo con el activo líquido de la empresa.</t>
  </si>
  <si>
    <t>Activo Corriente  - Pasivo Corriente</t>
  </si>
  <si>
    <r>
      <rPr>
        <rFont val="Tahoma"/>
        <b val="0"/>
        <color theme="1"/>
        <sz val="10.0"/>
      </rPr>
      <t xml:space="preserve">FORMATO: </t>
    </r>
    <r>
      <rPr>
        <rFont val="Tahoma"/>
        <b/>
        <color theme="1"/>
        <sz val="10.0"/>
      </rPr>
      <t>MATRIZ DE REGISTRO Y MEDICIÓN DE INDICADORES</t>
    </r>
  </si>
  <si>
    <t>PROCESO</t>
  </si>
  <si>
    <t>IN07</t>
  </si>
  <si>
    <t>Nivel de Endeudamiento</t>
  </si>
  <si>
    <t>Reflejar el grado de apalancamiento teniendo en cuenta que los recursos recibidos por convenios para la ejecución de proyectos de aguas potable y saneamiento básico son registrados contablemente como deudas con terceros, se hace necesario aterrizar la meta en función de la actividad para que la realidad de la empresa se refleje en el resultado que arroje este indicador.</t>
  </si>
  <si>
    <t xml:space="preserve">Pasivo total  / Activo  Total </t>
  </si>
  <si>
    <t>TIPO DE INDICADOR</t>
  </si>
  <si>
    <t>Menor de 41%</t>
  </si>
  <si>
    <t>Entre 41% y 49%</t>
  </si>
  <si>
    <t>Mayor del 49%</t>
  </si>
  <si>
    <t>CÓDIGO DEL INDICADOR</t>
  </si>
  <si>
    <t>AH-GF-</t>
  </si>
  <si>
    <t>Objetivo</t>
  </si>
  <si>
    <t>Unidad de medida</t>
  </si>
  <si>
    <t>Formula</t>
  </si>
  <si>
    <t>Meta</t>
  </si>
  <si>
    <t>IN08</t>
  </si>
  <si>
    <t>Rotación de Cartera (Vta. Bienes)</t>
  </si>
  <si>
    <t>Establecer el número de veces que las C x C  por ventas de bienes giran en promedio en un período de tiempo, generalmente un año, con el fin de ajustar en lo posible el ciclo haciendolo mas dinámico.</t>
  </si>
  <si>
    <t>Ventas a crédito del periódo / Cuentas por cobrar promedio</t>
  </si>
  <si>
    <t>Frecuencia</t>
  </si>
  <si>
    <t>Efectividad</t>
  </si>
  <si>
    <t>Mayor igual 4 veces</t>
  </si>
  <si>
    <t>Entre 2 y 3,9 veces</t>
  </si>
  <si>
    <t>Menor de 2 veces</t>
  </si>
  <si>
    <t>Fuente de Información</t>
  </si>
  <si>
    <t>Responsable</t>
  </si>
  <si>
    <t>Por obtener Datos</t>
  </si>
  <si>
    <t>Por Análizar Datos</t>
  </si>
  <si>
    <t>%</t>
  </si>
  <si>
    <t>Número</t>
  </si>
  <si>
    <t>GRUPO DE GESTIÓN FINANCIERA</t>
  </si>
  <si>
    <t>METODOLOGIA PARA OBTENER LOS DATOS:</t>
  </si>
  <si>
    <t>MEDICIÓN DE DATOS:</t>
  </si>
  <si>
    <t>VIGENCIA 2026</t>
  </si>
  <si>
    <t>MES</t>
  </si>
  <si>
    <t>ACUM</t>
  </si>
  <si>
    <t>&gt; 1</t>
  </si>
  <si>
    <t>META  AÑO 2026</t>
  </si>
  <si>
    <t>RESULTADO</t>
  </si>
  <si>
    <t>VARIABLES</t>
  </si>
  <si>
    <t>Activo Corriente</t>
  </si>
  <si>
    <t>Utilidad Operacional (Millones $)</t>
  </si>
  <si>
    <t>Pasivo Total</t>
  </si>
  <si>
    <t>Pasivo Corriente</t>
  </si>
  <si>
    <t>Total Patrimonio</t>
  </si>
  <si>
    <t xml:space="preserve"> </t>
  </si>
  <si>
    <t>Ventas Netas (Millones $)</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</si>
  <si>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</si>
  <si>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</si>
  <si>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</si>
  <si>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</si>
  <si>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</si>
  <si>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t>Fecha</t>
  </si>
  <si>
    <t>Los resultados muestran una alta dependencia de ingresos provenientes de servicios contratados, especialmente del PDA y de los contratos de gas.  En enero se obtuvo un resultado positivo de 49,74 %, debido a que los ingresos por facturación permitieron generar utilidad operacional y fortalecer los recursos propios. Sin embargo, entre febrero y junio el indicador presentó resultados negativos, alcanzando su nivel más desfavorable en febrero (-190,28 %) y manteniéndose negativo en los meses siguientes: marzo -56,67 %, abril -56,32 %, mayo -61,99 % y junio -66,54 %.  Esto evidencia que, durante estos meses, los ingresos generados no fueron suficientes para cubrir los costos y gastos del ejercicio, afectando directamente la rentabilidad operacional de la empresa. En consecuencia, el comportamiento del indicador refleja una dependencia significativa de la contratación y facturación de servicios como el PDA, contratos de gas, comercialización, Estudios y diseños, servicios públicos, para mejorar el margen de utilidad y garantizar una operación financieramente sostenible.</t>
  </si>
  <si>
    <t>El indicador de Apalancamiento Total presenta durante el primer semestre de 2026 un comportamiento creciente, lo cual evidencia un incremento progresivo de la participación de las obligaciones de la empresa y, por tanto, un mayor nivel de exposición al riesgo financiero.  Durante el periodo analizado, el indicador registró 4,67 % en enero, 6,21 % en febrero, 5,86 % en marzo, 6,41 % en abril, 6,74 % en mayo y 7,42 % en junio. Aunque se observa una disminución puntual en marzo frente a febrero, a partir de abril se retoma la tendencia ascendente, alcanzando en junio el nivel más alto del semestre.  Es importante señalar que, de acuerdo con el nivel máximo considerado sano y prudente de 3,1 %, el indicador se encuentra por encima del límite establecido durante todos los meses del semestre. En consecuencia, no sería adecuado calificarlo como aceptable frente al parámetro definido, ya que existe una desviación que se ha venido ampliando progresivamente.</t>
  </si>
  <si>
    <t xml:space="preserve"> A 30/06/2026</t>
  </si>
  <si>
    <t>A 30/06/2026</t>
  </si>
  <si>
    <t>Los resultados presentan un comportamiento descendente durante el primer semestre de 2026.  Aunque en todos los meses el activo corriente es superior al pasivo corriente, lo que indica capacidad para atender las obligaciones de corto plazo, la tendencia evidencia un deterioro progresivo de la liquidez.  Durante enero, la razón corriente fue de 6,50, es decir, por cada $1 de pasivo corriente, la empresa disponía de $6,50 en activos corrientes para respaldar sus obligaciones de corto plazo. Este indicador disminuyó progresivamente a 5,13 en febrero, 4,61 en marzo, 4,50 en abril, 3,66 en mayo y 3,36 en junio.  Si bien el resultado de junio todavía refleja que los activos corrientes superan los pasivos corrientes, la reducción observada durante el semestre constituye una señal de alerta sobre el deterioro de la posición de liquidez. De mantenerse esta tendencia, la empresa podría enfrentar mayores dificultades para atender oportunamente sus obligaciones de corto plazo.</t>
  </si>
  <si>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</si>
  <si>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</si>
  <si>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t>El comportamiento del primer semestre evidencia la necesidad de fortalecer y diversificar las fuentes de ingresos, así como implementar medidas de control y optimización de costos y gastos, con el fin de reducir la dependencia de ingresos contractuales específicos y lograr márgenes de utilidad positivos y sostenibles.</t>
  </si>
  <si>
    <t>El comportamiento del indicador constituye una señal de alerta, debido a que el nivel de apalancamiento pasó de 4,67 % en enero a 7,42 % en junio, superando de manera permanente el nivel máximo de referencia del 3,1 %. Se recomienda fortalecer las estrategias de control del endeudamiento y revisar la estructura financiera de la empresa, procurando limitar el crecimiento de las obligaciones y reducir gradualmente el nivel de apalancamiento, con el fin de disminuir la exposición al riesgo financiero y preservar una estructura económica sostenible.</t>
  </si>
  <si>
    <r>
      <rPr>
        <rFont val="Tahoma"/>
        <b/>
        <color theme="1"/>
        <sz val="9.0"/>
      </rPr>
      <t>ACCIONES DE MEJORAMIENTO REQUERIDAS</t>
    </r>
    <r>
      <rPr>
        <rFont val="Tahoma"/>
        <color theme="1"/>
        <sz val="9.0"/>
      </rPr>
      <t xml:space="preserve"> (Acciones a tomar cuando se evidencie el incumplimiento de las metas propuestas):</t>
    </r>
  </si>
  <si>
    <t>Se recomienda realizar un seguimiento permanente a la evolución de la liquidez, fortaleciendo la gestión de cartera, la generación y disponibilidad de recursos, y el control de las obligaciones corrientes, con el propósito de evitar que la disminución del indicador comprometa la capacidad de pago de la empresa en el corto plazo.</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</si>
  <si>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</si>
  <si>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</si>
  <si>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</si>
  <si>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</si>
  <si>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</si>
  <si>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</si>
  <si>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</si>
  <si>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</si>
  <si>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</si>
  <si>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</si>
  <si>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CONTROL INTERNO</t>
  </si>
  <si>
    <t>GRUPO DE DIRECCIONAMIENTO ESTRATÉGICO</t>
  </si>
  <si>
    <r>
      <rPr>
        <rFont val="Tahoma"/>
        <b val="0"/>
        <color theme="1"/>
        <sz val="10.0"/>
      </rPr>
      <t xml:space="preserve">FORMATO: </t>
    </r>
    <r>
      <rPr>
        <rFont val="Tahoma"/>
        <b/>
        <color theme="1"/>
        <sz val="10.0"/>
      </rPr>
      <t>MATRIZ DE REGISTRO Y MEDICIÓN DE INDICADORES</t>
    </r>
  </si>
  <si>
    <t>Valor activo corriente - Inventarios</t>
  </si>
  <si>
    <t>Valor pasivo corriente</t>
  </si>
  <si>
    <r>
      <rPr>
        <rFont val="Tahoma"/>
        <b/>
        <color theme="1"/>
        <sz val="9.0"/>
      </rPr>
      <t>ANÁLISIS DE MEDICIÓN</t>
    </r>
    <r>
      <rPr>
        <rFont val="Tahoma"/>
        <color theme="1"/>
        <sz val="9.0"/>
      </rPr>
      <t xml:space="preserve"> (Cumplimiento de metas, comportamiento histórico, tendencias, causas):</t>
    </r>
  </si>
  <si>
    <t>El indicador de Prueba Ácida presenta durante el primer semestre de 2026 una tendencia decreciente, aunque sus resultados todavía muestran que la empresa cuenta con activos corrientes, excluyendo los inventarios, suficientes para respaldar sus obligaciones de corto plazo.  Durante el periodo analizado, el indicador registró 6,40 en enero, 5,06 en febrero, 4,51 en marzo, 4,41 en abril, 3,58 en mayo y 3,28 en junio. Esto significa que, por cada $1 de pasivo corriente, la empresa disponía de $6,40 en enero y $3,28 en junio de activos corrientes de mayor liquidez, sin considerar los inventarios.  La reducción progresiva del indicador evidencia un deterioro de la capacidad de respuesta inmediata frente a las obligaciones de corto plazo. Aunque el resultado continúa siendo superior a 1, la disminución observada durante el semestre constituye una señal de alerta, especialmente porque implica una reducción importante del margen disponible para atender los compromisos con los acreedores.</t>
  </si>
  <si>
    <r>
      <rPr>
        <rFont val="Tahoma"/>
        <b/>
        <color theme="1"/>
        <sz val="9.0"/>
      </rPr>
      <t>ACCIONES DE MEJORAMIENTO REQUERIDAS</t>
    </r>
    <r>
      <rPr>
        <rFont val="Tahoma"/>
        <color theme="1"/>
        <sz val="9.0"/>
      </rPr>
      <t xml:space="preserve"> (Acciones a tomar cuando se evidencie el incumplimiento de las metas propuestas):</t>
    </r>
  </si>
  <si>
    <t>El comportamiento de la Prueba Ácida debe ser objeto de seguimiento permanente, dado que pasó de 6,40 en enero a 3,28 en junio, mostrando una disminución del 48,75 % durante el semestre. Se recomienda fortalecer la gestión de cartera y la disponibilidad de recursos líquidos, así como controlar el crecimiento de las obligaciones corrientes, con el propósito de mantener una adecuada capacidad de pago y evitar que la tendencia descendente llegue a comprometer la atención oportuna de los pasivos de corto plazo.</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</si>
  <si>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</si>
  <si>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</si>
  <si>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veces</t>
  </si>
  <si>
    <t>Pasivo total (Millones $)</t>
  </si>
  <si>
    <t>Activo total (Millonwa $)</t>
  </si>
  <si>
    <r>
      <rPr>
        <rFont val="Tahoma"/>
        <b/>
        <color theme="1"/>
        <sz val="9.0"/>
      </rPr>
      <t>ANÁLISIS DE MEDICIÓN</t>
    </r>
    <r>
      <rPr>
        <rFont val="Tahoma"/>
        <color theme="1"/>
        <sz val="9.0"/>
      </rPr>
      <t xml:space="preserve"> (Cumplimiento de metas, comportamiento histórico, tendencias, causas):</t>
    </r>
  </si>
  <si>
    <t>El indicador de Nivel de Endeudamiento muestra la proporción de los activos totales de la empresa que se encuentra financiada mediante pasivos. Durante el primer semestre de 2026, el comportamiento del indicador evidencia un nivel de endeudamiento elevado y una tendencia creciente, situación que requiere especial atención.  Durante enero, el nivel de endeudamiento se ubicó en 82,35 %, aumentando a 86,14 % en febrero. En marzo se presentó una leve disminución, alcanzando 85,43 %, para posteriormente retomar la tendencia ascendente en abril (86,51 %), mayo (87,08 %) y junio (88,12 %).  El resultado de junio significa que aproximadamente el 88,12 % de los activos de la empresa se encuentra financiado con recursos de terceros, mientras que una proporción mucho menor corresponde a recursos propios. Este comportamiento evidencia una alta dependencia del financiamiento externo y una exposición creciente al riesgo financiero.  Además, durante el semestre el indicador aumentó 5,77 puntos porcentuales, pasando de 82,35 % a 88,12 %. Esta evolución resulta preocupante, pues un mayor nivel de endeudamiento puede generar mayores compromisos financieros y limitar la capacidad de la empresa para afrontar situaciones adversas de liquidez o generación de ingresos.</t>
  </si>
  <si>
    <t>Ventas a crédito del periodo - Acumuladas</t>
  </si>
  <si>
    <r>
      <rPr>
        <rFont val="Tahoma"/>
        <b/>
        <color theme="1"/>
        <sz val="9.0"/>
      </rPr>
      <t>ACCIONES DE MEJORAMIENTO REQUERIDAS</t>
    </r>
    <r>
      <rPr>
        <rFont val="Tahoma"/>
        <color theme="1"/>
        <sz val="9.0"/>
      </rPr>
      <t xml:space="preserve"> (Acciones a tomar cuando se evidencie el incumplimiento de las metas propuestas):</t>
    </r>
  </si>
  <si>
    <t>El nivel de endeudamiento constituye una señal de alerta para la situación financiera de la empresa. Se recomienda implementar estrategias orientadas a disminuir progresivamente la dependencia de recursos de terceros, fortalecer el patrimonio y mejorar la generación de recursos propios, procurando una estructura financiera más equilibrada y sostenible.</t>
  </si>
  <si>
    <t>Ventas a crédito del periodo - Mes a Mes</t>
  </si>
  <si>
    <t>Cuentas por cobrar Iniciales</t>
  </si>
  <si>
    <t>Cuentas por cobrar Finales</t>
  </si>
  <si>
    <r>
      <rPr>
        <rFont val="Tahoma"/>
        <b/>
        <color theme="1"/>
        <sz val="9.0"/>
      </rPr>
      <t>ANÁLISIS DE MEDICIÓN</t>
    </r>
    <r>
      <rPr>
        <rFont val="Tahoma"/>
        <color theme="1"/>
        <sz val="9.0"/>
      </rPr>
      <t xml:space="preserve"> (Cumplimiento de metas, comportamiento histórico, tendencias, causas):</t>
    </r>
  </si>
  <si>
    <t>El indicador de Rotación de Cartera mide la eficiencia con la que la empresa recupera los recursos provenientes de sus cuentas por cobrar. Durante el primer semestre de 2026, el comportamiento del indicador evidencia una baja velocidad de recuperación de la cartera, situación que afecta directamente la liquidez y puede convertir estos recursos en un activo de baja productividad.  Durante el semestre, el indicador presentó los siguientes resultados: 0,2 veces en enero, 0,6 en febrero, 1,3 en marzo, 1,7 en abril, 1,7 en mayo y 2,1 en junio. Aunque se observa una recuperación progresiva del indicador, especialmente en junio, los resultados reflejan que durante buena parte del semestre la cartera presentó una rotación lenta, afectando la disponibilidad de recursos para atender las necesidades operativas de la empresa.  El comportamiento evidencia una mejora gradual a partir de febrero, alcanzando su mejor resultado en junio con 2,1 veces. Sin embargo, esta evolución favorable debe consolidarse mediante acciones que permitan acelerar la recuperación de las cuentas por cobrar y evitar la acumulación de cartera vencida.  La baja rotación de cartera puede generar presiones sobre el flujo de caja, dado que los recursos facturados permanecen por períodos prolongados pendientes de recaudo, limitando la capacidad de la empresa para atender oportunamente sus costos, gastos y obligaciones.</t>
  </si>
  <si>
    <r>
      <rPr>
        <rFont val="Tahoma"/>
        <b/>
        <color theme="1"/>
        <sz val="9.0"/>
      </rPr>
      <t>ACCIONES DE MEJORAMIENTO REQUERIDAS</t>
    </r>
    <r>
      <rPr>
        <rFont val="Tahoma"/>
        <color theme="1"/>
        <sz val="9.0"/>
      </rPr>
      <t xml:space="preserve"> (Acciones a tomar cuando se evidencie el incumplimiento de las metas propuestas):</t>
    </r>
  </si>
  <si>
    <t>Aunque el indicador muestra una mejora gradual durante el semestre, pasando de 0,2 veces en enero a 2,1 veces en junio, la recuperación de la cartera continúa siendo un aspecto crítico para la liquidez de la empresa. Se recomienda fortalecer las estrategias de cobro, realizar seguimiento permanente a las cuentas por cobrar, establecer compromisos de pago y priorizar la recuperación de cartera vencida, con el propósito de mejorar la rotación y garantizar una mayor disponibilidad de recursos para la operación.</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</si>
</sst>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
    <numFmt numFmtId="165" formatCode="#,##0.0"/>
    <numFmt numFmtId="166" formatCode="_-* #,##0_-;\-* #,##0_-;_-* &quot;-&quot;??_-;_-@"/>
    <numFmt numFmtId="167" formatCode="_(&quot;$&quot;\ * #,##0_);_(&quot;$&quot;\ * \(#,##0\);_(&quot;$&quot;\ * &quot;-&quot;_);_(@_)"/>
    <numFmt numFmtId="168" formatCode="_-* #,##0.00_-;\-* #,##0.00_-;_-* &quot;-&quot;??_-;_-@"/>
    <numFmt numFmtId="169" formatCode="0.0"/>
  </numFmts>
  <fonts count="24">
    <font>
      <sz val="11.0"/>
      <color theme="1"/>
      <name val="Calibri"/>
      <scheme val="minor"/>
    </font>
    <font>
      <sz val="11.0"/>
      <color theme="1"/>
      <name val="Calibri"/>
    </font>
    <font/>
    <font>
      <b/>
      <sz val="11.0"/>
      <color theme="1"/>
      <name val="Calibri"/>
    </font>
    <font>
      <i/>
      <sz val="10.0"/>
      <color theme="1"/>
      <name val="Calibri"/>
    </font>
    <font>
      <b/>
      <sz val="10.0"/>
      <color theme="1"/>
      <name val="Arial"/>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i/>
      <sz val="10.0"/>
      <color theme="1"/>
      <name val="Tahoma"/>
    </font>
    <font>
      <b/>
      <sz val="8.0"/>
      <color theme="1"/>
      <name val="Tahoma"/>
    </font>
    <font>
      <sz val="8.0"/>
      <color theme="1"/>
      <name val="Tahoma"/>
    </font>
    <font>
      <sz val="11.0"/>
      <color theme="1"/>
      <name val="Arial"/>
    </font>
    <font>
      <sz val="10.0"/>
      <color theme="1"/>
      <name val="Arial"/>
    </font>
    <font>
      <sz val="9.0"/>
      <color theme="1"/>
      <name val="Tahoma"/>
    </font>
    <font>
      <b/>
      <sz val="9.0"/>
      <color theme="1"/>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s>
  <borders count="84">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ttom style="double">
        <color rgb="FF000000"/>
      </bottom>
    </border>
    <border>
      <bottom style="double">
        <color rgb="FF000000"/>
      </bottom>
    </border>
    <border>
      <right style="double">
        <color rgb="FF000000"/>
      </right>
      <bottom style="double">
        <color rgb="FF000000"/>
      </bottom>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right style="double">
        <color rgb="FF000000"/>
      </right>
      <top style="double">
        <color rgb="FF000000"/>
      </top>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top/>
      <bottom style="medium">
        <color rgb="FF000000"/>
      </bottom>
    </border>
    <border>
      <top/>
      <bottom style="medium">
        <color rgb="FF000000"/>
      </bottom>
    </border>
    <border>
      <right style="medium">
        <color rgb="FF000000"/>
      </right>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border>
    <border>
      <top style="thin">
        <color rgb="FF000000"/>
      </top>
      <bottom/>
    </border>
    <border>
      <left style="medium">
        <color rgb="FF000000"/>
      </left>
      <top style="thin">
        <color rgb="FF000000"/>
      </top>
      <bottom style="medium">
        <color rgb="FF000000"/>
      </bottom>
    </border>
    <border>
      <right style="medium">
        <color rgb="FF000000"/>
      </right>
      <top style="thin">
        <color rgb="FF000000"/>
      </top>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top style="double">
        <color rgb="FF000000"/>
      </top>
      <bottom/>
    </border>
    <border>
      <top style="double">
        <color rgb="FF000000"/>
      </top>
      <bottom/>
    </border>
    <border>
      <right/>
      <top style="double">
        <color rgb="FF000000"/>
      </top>
      <bottom/>
    </border>
    <border>
      <left style="medium">
        <color rgb="FF000000"/>
      </left>
      <top style="medium">
        <color rgb="FF000000"/>
      </top>
      <bottom/>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right style="thin">
        <color rgb="FF000000"/>
      </right>
      <top/>
      <bottom style="medium">
        <color rgb="FF000000"/>
      </bottom>
    </border>
    <border>
      <left style="medium">
        <color rgb="FF000000"/>
      </left>
      <top/>
      <bottom style="medium">
        <color rgb="FF000000"/>
      </bottom>
    </border>
    <border>
      <left style="medium">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rder>
    <border>
      <right style="medium">
        <color rgb="FF000000"/>
      </right>
      <top style="thin">
        <color rgb="FF000000"/>
      </top>
    </border>
    <border>
      <right/>
      <top style="medium">
        <color rgb="FF000000"/>
      </top>
      <bottom/>
    </border>
    <border>
      <left style="thin">
        <color rgb="FF000000"/>
      </left>
      <right style="thin">
        <color rgb="FF000000"/>
      </right>
      <top style="thin">
        <color rgb="FF000000"/>
      </top>
    </border>
    <border>
      <left style="thin">
        <color rgb="FF000000"/>
      </left>
      <right style="medium">
        <color rgb="FF000000"/>
      </right>
      <top style="thin">
        <color rgb="FF000000"/>
      </top>
      <bottom/>
    </border>
    <border>
      <left style="medium">
        <color rgb="FF000000"/>
      </left>
      <right style="thin">
        <color rgb="FF000000"/>
      </right>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3" fillId="0" fontId="2" numFmtId="0" xfId="0" applyBorder="1" applyFont="1"/>
    <xf borderId="1" fillId="0" fontId="3" numFmtId="0" xfId="0" applyAlignment="1" applyBorder="1" applyFont="1">
      <alignment horizontal="center" vertical="center"/>
    </xf>
    <xf borderId="4" fillId="0" fontId="2" numFmtId="0" xfId="0" applyBorder="1" applyFont="1"/>
    <xf borderId="5" fillId="0" fontId="2" numFmtId="0" xfId="0" applyBorder="1" applyFont="1"/>
    <xf borderId="6" fillId="0" fontId="2" numFmtId="0" xfId="0" applyBorder="1" applyFont="1"/>
    <xf borderId="4" fillId="0" fontId="4" numFmtId="0" xfId="0" applyAlignment="1" applyBorder="1" applyFont="1">
      <alignment horizontal="center" vertical="center"/>
    </xf>
    <xf borderId="7" fillId="2" fontId="5" numFmtId="0" xfId="0" applyAlignment="1" applyBorder="1" applyFill="1" applyFont="1">
      <alignment horizontal="right" shrinkToFit="0" vertical="center" wrapText="1"/>
    </xf>
    <xf borderId="8" fillId="0" fontId="2" numFmtId="0" xfId="0" applyBorder="1" applyFont="1"/>
    <xf borderId="9" fillId="0" fontId="2" numFmtId="0" xfId="0" applyBorder="1" applyFont="1"/>
    <xf borderId="8" fillId="0" fontId="6" numFmtId="0" xfId="0" applyAlignment="1" applyBorder="1" applyFont="1">
      <alignment horizontal="left" shrinkToFit="0" vertical="center" wrapText="1"/>
    </xf>
    <xf borderId="10" fillId="0" fontId="2" numFmtId="0" xfId="0" applyBorder="1" applyFont="1"/>
    <xf borderId="1" fillId="2" fontId="7" numFmtId="0" xfId="0" applyAlignment="1" applyBorder="1" applyFill="1" applyFont="1">
      <alignment horizontal="center" shrinkToFit="0" vertical="center" wrapText="1"/>
    </xf>
    <xf borderId="11" fillId="2" fontId="7" numFmtId="0" xfId="0" applyAlignment="1" applyBorder="1" applyFill="1" applyFont="1">
      <alignment horizontal="center" shrinkToFit="0" vertical="center" wrapText="1"/>
    </xf>
    <xf borderId="11" fillId="2" fontId="8" numFmtId="0" xfId="0" applyAlignment="1" applyBorder="1" applyFill="1" applyFont="1">
      <alignment horizontal="center" shrinkToFit="0" textRotation="90" vertical="center" wrapText="1"/>
    </xf>
    <xf borderId="7" fillId="2" fontId="7" numFmtId="0" xfId="0" applyAlignment="1" applyBorder="1" applyFill="1" applyFont="1">
      <alignment horizontal="center" shrinkToFit="0" vertical="center" wrapText="1"/>
    </xf>
    <xf borderId="11" fillId="3" fontId="9" numFmtId="0" xfId="0" applyAlignment="1" applyBorder="1" applyFill="1" applyFont="1">
      <alignment horizontal="center" shrinkToFit="0" textRotation="90" vertical="center" wrapText="1"/>
    </xf>
    <xf borderId="7" fillId="2" fontId="10" numFmtId="0" xfId="0" applyAlignment="1" applyBorder="1" applyFill="1" applyFont="1">
      <alignment horizontal="center" shrinkToFit="0" vertical="center" wrapText="1"/>
    </xf>
    <xf borderId="12" fillId="0" fontId="2" numFmtId="0" xfId="0" applyBorder="1" applyFont="1"/>
    <xf borderId="13" fillId="4" fontId="8" numFmtId="0" xfId="0" applyAlignment="1" applyBorder="1" applyFill="1" applyFont="1">
      <alignment horizontal="center" shrinkToFit="0" vertical="center" wrapText="1"/>
    </xf>
    <xf borderId="13" fillId="5" fontId="8" numFmtId="0" xfId="0" applyAlignment="1" applyBorder="1" applyFill="1" applyFont="1">
      <alignment horizontal="center" shrinkToFit="0" vertical="center" wrapText="1"/>
    </xf>
    <xf borderId="13" fillId="6" fontId="8" numFmtId="0" xfId="0" applyAlignment="1" applyBorder="1" applyFill="1" applyFont="1">
      <alignment horizontal="center" shrinkToFit="0" vertical="center" wrapText="1"/>
    </xf>
    <xf borderId="13" fillId="2" fontId="9" numFmtId="0" xfId="0" applyAlignment="1" applyBorder="1" applyFill="1" applyFont="1">
      <alignment horizontal="center" shrinkToFit="0" textRotation="90" vertical="center" wrapText="1"/>
    </xf>
    <xf borderId="0" fillId="0" fontId="11" numFmtId="0" xfId="0" applyFont="1"/>
    <xf borderId="0" fillId="0" fontId="11" numFmtId="4" xfId="0" applyFont="1" applyNumberFormat="1"/>
    <xf borderId="13" fillId="0" fontId="11" numFmtId="49" xfId="0" applyAlignment="1" applyBorder="1" applyFont="1" applyNumberFormat="1">
      <alignment horizontal="center" vertical="top"/>
    </xf>
    <xf borderId="13" fillId="0" fontId="12" numFmtId="0" xfId="0" applyAlignment="1" applyBorder="1" applyFont="1">
      <alignment shrinkToFit="0" vertical="top" wrapText="1"/>
    </xf>
    <xf borderId="13" fillId="0" fontId="13" numFmtId="0" xfId="0" applyAlignment="1" applyBorder="1" applyFont="1">
      <alignment horizontal="left" shrinkToFit="0" vertical="top" wrapText="1"/>
    </xf>
    <xf borderId="13" fillId="0" fontId="14" numFmtId="0" xfId="0" applyAlignment="1" applyBorder="1" applyFont="1">
      <alignment horizontal="center" shrinkToFit="0" vertical="top" wrapText="1"/>
    </xf>
    <xf borderId="13" fillId="0" fontId="13" numFmtId="0" xfId="0" applyAlignment="1" applyBorder="1" applyFont="1">
      <alignment horizontal="center" shrinkToFit="0" textRotation="90" vertical="center" wrapText="1"/>
    </xf>
    <xf borderId="13" fillId="0" fontId="7" numFmtId="9" xfId="0" applyAlignment="1" applyBorder="1" applyFont="1" applyNumberFormat="1">
      <alignment horizontal="center" shrinkToFit="0" vertical="center" wrapText="1"/>
    </xf>
    <xf borderId="13" fillId="3" fontId="9" numFmtId="10" xfId="0" applyAlignment="1" applyBorder="1" applyFill="1" applyFont="1" applyNumberFormat="1">
      <alignment horizontal="center" shrinkToFit="0" textRotation="90" vertical="center" wrapText="1"/>
    </xf>
    <xf borderId="13" fillId="0" fontId="9" numFmtId="10" xfId="0" applyAlignment="1" applyBorder="1" applyFont="1" applyNumberFormat="1">
      <alignment horizontal="center" shrinkToFit="0" textRotation="90" vertical="center" wrapText="1"/>
    </xf>
    <xf borderId="13" fillId="3" fontId="9" numFmtId="164" xfId="0" applyAlignment="1" applyBorder="1" applyFill="1" applyFont="1" applyNumberFormat="1">
      <alignment horizontal="center" shrinkToFit="0" textRotation="90" vertical="center" wrapText="1"/>
    </xf>
    <xf borderId="13" fillId="0" fontId="9" numFmtId="165" xfId="0" applyAlignment="1" applyBorder="1" applyFont="1" applyNumberFormat="1">
      <alignment horizontal="center" shrinkToFit="0" textRotation="90" vertical="center" wrapText="1"/>
    </xf>
    <xf borderId="14" fillId="0" fontId="15" numFmtId="0" xfId="0" applyAlignment="1" applyBorder="1" applyFont="1">
      <alignment horizontal="center" vertical="center"/>
    </xf>
    <xf borderId="15" fillId="0" fontId="2" numFmtId="0" xfId="0" applyBorder="1" applyFont="1"/>
    <xf borderId="16" fillId="0" fontId="2" numFmtId="0" xfId="0" applyBorder="1" applyFont="1"/>
    <xf borderId="17" fillId="3" fontId="16" numFmtId="0" xfId="0" applyAlignment="1" applyBorder="1" applyFill="1" applyFont="1">
      <alignment horizontal="center" vertical="center"/>
    </xf>
    <xf borderId="18" fillId="0" fontId="2" numFmtId="0" xfId="0" applyBorder="1" applyFont="1"/>
    <xf borderId="19" fillId="0" fontId="2" numFmtId="0" xfId="0" applyBorder="1" applyFont="1"/>
    <xf borderId="0" fillId="0" fontId="15" numFmtId="0" xfId="0" applyAlignment="1" applyFont="1">
      <alignment vertical="center"/>
    </xf>
    <xf borderId="11" fillId="0" fontId="12" numFmtId="0" xfId="0" applyAlignment="1" applyBorder="1" applyFont="1">
      <alignment horizontal="left" shrinkToFit="0" vertical="top" wrapText="1"/>
    </xf>
    <xf borderId="20" fillId="0" fontId="2" numFmtId="0" xfId="0" applyBorder="1" applyFont="1"/>
    <xf borderId="21" fillId="0" fontId="2" numFmtId="0" xfId="0" applyBorder="1" applyFont="1"/>
    <xf borderId="22" fillId="0" fontId="2" numFmtId="0" xfId="0" applyBorder="1" applyFont="1"/>
    <xf borderId="23" fillId="3" fontId="17" numFmtId="0" xfId="0" applyAlignment="1" applyBorder="1" applyFill="1" applyFont="1">
      <alignment horizontal="center" vertical="center"/>
    </xf>
    <xf borderId="24" fillId="0" fontId="2" numFmtId="0" xfId="0" applyBorder="1" applyFont="1"/>
    <xf borderId="25" fillId="0" fontId="2" numFmtId="0" xfId="0" applyBorder="1" applyFont="1"/>
    <xf borderId="26" fillId="3" fontId="15" numFmtId="0" xfId="0" applyAlignment="1" applyBorder="1" applyFill="1" applyFont="1">
      <alignment horizontal="left" vertical="center"/>
    </xf>
    <xf borderId="27" fillId="0" fontId="2" numFmtId="0" xfId="0" applyBorder="1" applyFont="1"/>
    <xf borderId="28" fillId="0" fontId="2" numFmtId="0" xfId="0" applyBorder="1" applyFont="1"/>
    <xf borderId="29" fillId="3" fontId="15" numFmtId="0" xfId="0" applyAlignment="1" applyBorder="1" applyFill="1" applyFont="1">
      <alignment horizontal="left" vertical="center"/>
    </xf>
    <xf borderId="30" fillId="0" fontId="2" numFmtId="0" xfId="0" applyBorder="1" applyFont="1"/>
    <xf borderId="31" fillId="3" fontId="15" numFmtId="0" xfId="0" applyAlignment="1" applyBorder="1" applyFill="1" applyFont="1">
      <alignment horizontal="left" vertical="center"/>
    </xf>
    <xf borderId="32" fillId="0" fontId="2" numFmtId="0" xfId="0" applyBorder="1" applyFont="1"/>
    <xf borderId="33" fillId="0" fontId="2" numFmtId="0" xfId="0" applyBorder="1" applyFont="1"/>
    <xf borderId="34" fillId="3" fontId="16" numFmtId="0" xfId="0" applyAlignment="1" applyBorder="1" applyFill="1" applyFont="1">
      <alignment horizontal="left" vertical="center"/>
    </xf>
    <xf borderId="35" fillId="0" fontId="2" numFmtId="0" xfId="0" applyBorder="1" applyFont="1"/>
    <xf borderId="13" fillId="0" fontId="14" numFmtId="0" xfId="0" applyAlignment="1" applyBorder="1" applyFont="1">
      <alignment horizontal="center" shrinkToFit="0" vertical="center" wrapText="1"/>
    </xf>
    <xf borderId="34" fillId="3" fontId="15" numFmtId="0" xfId="0" applyAlignment="1" applyBorder="1" applyFill="1" applyFont="1">
      <alignment horizontal="left" vertical="center"/>
    </xf>
    <xf borderId="36" fillId="3" fontId="16" numFmtId="0" xfId="0" applyAlignment="1" applyBorder="1" applyFill="1" applyFont="1">
      <alignment horizontal="left" vertical="center"/>
    </xf>
    <xf borderId="37" fillId="0" fontId="2" numFmtId="0" xfId="0" applyBorder="1" applyFont="1"/>
    <xf borderId="38" fillId="3" fontId="15" numFmtId="0" xfId="0" applyAlignment="1" applyBorder="1" applyFill="1" applyFont="1">
      <alignment horizontal="left" vertical="center"/>
    </xf>
    <xf borderId="39" fillId="0" fontId="2" numFmtId="0" xfId="0" applyBorder="1" applyFont="1"/>
    <xf borderId="40" fillId="0" fontId="2" numFmtId="0" xfId="0" applyBorder="1" applyFont="1"/>
    <xf borderId="41" fillId="0" fontId="2" numFmtId="0" xfId="0" applyBorder="1" applyFont="1"/>
    <xf borderId="42" fillId="3" fontId="18" numFmtId="0" xfId="0" applyAlignment="1" applyBorder="1" applyFill="1" applyFont="1">
      <alignment horizontal="right" vertical="center"/>
    </xf>
    <xf borderId="43" fillId="3" fontId="16" numFmtId="2" xfId="0" applyAlignment="1" applyBorder="1" applyFill="1" applyFont="1" applyNumberFormat="1">
      <alignment horizontal="left" vertical="center"/>
    </xf>
    <xf borderId="44" fillId="0" fontId="2" numFmtId="0" xfId="0" applyBorder="1" applyFont="1"/>
    <xf borderId="14" fillId="7" fontId="18" numFmtId="0" xfId="0" applyAlignment="1" applyBorder="1" applyFill="1" applyFont="1">
      <alignment horizontal="center" shrinkToFit="0" vertical="center" wrapText="1"/>
    </xf>
    <xf borderId="45" fillId="0" fontId="2" numFmtId="0" xfId="0" applyBorder="1" applyFont="1"/>
    <xf borderId="46" fillId="7" fontId="18" numFmtId="0" xfId="0" applyAlignment="1" applyBorder="1" applyFill="1" applyFont="1">
      <alignment horizontal="center" shrinkToFit="0" textRotation="90" vertical="center" wrapText="1"/>
    </xf>
    <xf borderId="47" fillId="7" fontId="18" numFmtId="0" xfId="0" applyAlignment="1" applyBorder="1" applyFill="1" applyFont="1">
      <alignment horizontal="center" shrinkToFit="0" textRotation="90" vertical="center" wrapText="1"/>
    </xf>
    <xf borderId="0" fillId="0" fontId="11" numFmtId="37" xfId="0" applyFont="1" applyNumberFormat="1"/>
    <xf borderId="29" fillId="7" fontId="18" numFmtId="0" xfId="0" applyAlignment="1" applyBorder="1" applyFill="1" applyFont="1">
      <alignment horizontal="center" vertical="center"/>
    </xf>
    <xf borderId="13" fillId="3" fontId="9" numFmtId="4" xfId="0" applyAlignment="1" applyBorder="1" applyFill="1" applyFont="1" applyNumberFormat="1">
      <alignment horizontal="center" shrinkToFit="0" textRotation="90" vertical="center" wrapText="1"/>
    </xf>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52" fillId="0" fontId="2" numFmtId="0" xfId="0" applyBorder="1" applyFont="1"/>
    <xf borderId="13" fillId="0" fontId="9" numFmtId="4" xfId="0" applyAlignment="1" applyBorder="1" applyFont="1" applyNumberFormat="1">
      <alignment horizontal="center" shrinkToFit="0" textRotation="90" vertical="center" wrapText="1"/>
    </xf>
    <xf borderId="34" fillId="7" fontId="18" numFmtId="0" xfId="0" applyAlignment="1" applyBorder="1" applyFill="1" applyFont="1">
      <alignment horizontal="center" shrinkToFit="0" vertical="center" wrapText="1"/>
    </xf>
    <xf borderId="38" fillId="3" fontId="19" numFmtId="0" xfId="0" applyAlignment="1" applyBorder="1" applyFill="1" applyFont="1">
      <alignment horizontal="left" shrinkToFit="0" vertical="top" wrapText="1"/>
    </xf>
    <xf borderId="53" fillId="0" fontId="19" numFmtId="0" xfId="0" applyAlignment="1" applyBorder="1" applyFont="1">
      <alignment horizontal="center" shrinkToFit="0" vertical="center" wrapText="1"/>
    </xf>
    <xf borderId="54" fillId="3" fontId="19" numFmtId="0" xfId="0" applyAlignment="1" applyBorder="1" applyFill="1" applyFont="1">
      <alignment horizontal="left" shrinkToFit="0" vertical="top" wrapText="1"/>
    </xf>
    <xf borderId="55" fillId="8" fontId="1" numFmtId="0" xfId="0" applyAlignment="1" applyBorder="1" applyFill="1" applyFont="1">
      <alignment horizontal="center"/>
    </xf>
    <xf borderId="53" fillId="3" fontId="19" numFmtId="164" xfId="0" applyAlignment="1" applyBorder="1" applyFill="1" applyFont="1" applyNumberFormat="1">
      <alignment horizontal="center" shrinkToFit="0" vertical="center" wrapText="1"/>
    </xf>
    <xf borderId="56" fillId="0" fontId="2" numFmtId="0" xfId="0" applyBorder="1" applyFont="1"/>
    <xf borderId="53" fillId="3" fontId="19" numFmtId="9" xfId="0" applyAlignment="1" applyBorder="1" applyFill="1" applyFont="1" applyNumberFormat="1">
      <alignment horizontal="center" shrinkToFit="0" vertical="center" wrapText="1"/>
    </xf>
    <xf borderId="53" fillId="3" fontId="19" numFmtId="0" xfId="0" applyAlignment="1" applyBorder="1" applyFill="1" applyFont="1">
      <alignment horizontal="center" shrinkToFit="0" vertical="center" wrapText="1"/>
    </xf>
    <xf borderId="57" fillId="0" fontId="2" numFmtId="0" xfId="0" applyBorder="1" applyFont="1"/>
    <xf borderId="0" fillId="0" fontId="20" numFmtId="0" xfId="0" applyFont="1"/>
    <xf borderId="54" fillId="0" fontId="18" numFmtId="0" xfId="0" applyAlignment="1" applyBorder="1" applyFont="1">
      <alignment horizontal="center" shrinkToFit="0" vertical="center" wrapText="1"/>
    </xf>
    <xf borderId="0" fillId="0" fontId="21" numFmtId="0" xfId="0" applyFont="1"/>
    <xf borderId="58" fillId="3" fontId="16" numFmtId="0" xfId="0" applyAlignment="1" applyBorder="1" applyFill="1" applyFont="1">
      <alignment horizontal="left" shrinkToFit="0" vertical="center" wrapText="1"/>
    </xf>
    <xf borderId="20" fillId="0" fontId="19" numFmtId="0" xfId="0" applyAlignment="1" applyBorder="1" applyFont="1">
      <alignment horizontal="left" shrinkToFit="0" vertical="center" wrapText="1"/>
    </xf>
    <xf borderId="59" fillId="3" fontId="16" numFmtId="0" xfId="0" applyAlignment="1" applyBorder="1" applyFill="1" applyFont="1">
      <alignment horizontal="left" vertical="center"/>
    </xf>
    <xf borderId="58" fillId="3" fontId="16" numFmtId="0" xfId="0" applyAlignment="1" applyBorder="1" applyFill="1" applyFont="1">
      <alignment horizontal="left" vertical="center"/>
    </xf>
    <xf borderId="60" fillId="0" fontId="2" numFmtId="0" xfId="0" applyBorder="1" applyFont="1"/>
    <xf borderId="61" fillId="0" fontId="2" numFmtId="0" xfId="0" applyBorder="1" applyFont="1"/>
    <xf borderId="0" fillId="0" fontId="15" numFmtId="0" xfId="0" applyAlignment="1" applyFont="1">
      <alignment horizontal="right" vertical="center"/>
    </xf>
    <xf borderId="0" fillId="0" fontId="15" numFmtId="0" xfId="0" applyAlignment="1" applyFont="1">
      <alignment horizontal="center" vertical="center"/>
    </xf>
    <xf borderId="26" fillId="7" fontId="16" numFmtId="0" xfId="0" applyAlignment="1" applyBorder="1" applyFill="1" applyFont="1">
      <alignment horizontal="center" vertical="center"/>
    </xf>
    <xf borderId="0" fillId="0" fontId="15" numFmtId="9" xfId="0" applyAlignment="1" applyFont="1" applyNumberFormat="1">
      <alignment horizontal="center" vertical="center"/>
    </xf>
    <xf borderId="31" fillId="7" fontId="16" numFmtId="0" xfId="0" applyAlignment="1" applyBorder="1" applyFill="1" applyFont="1">
      <alignment horizontal="center" vertical="center"/>
    </xf>
    <xf borderId="62" fillId="7" fontId="16" numFmtId="0" xfId="0" applyAlignment="1" applyBorder="1" applyFill="1" applyFont="1">
      <alignment horizontal="center" vertical="center"/>
    </xf>
    <xf borderId="63" fillId="7" fontId="16" numFmtId="0" xfId="0" applyAlignment="1" applyBorder="1" applyFill="1" applyFont="1">
      <alignment horizontal="center" vertical="center"/>
    </xf>
    <xf borderId="62" fillId="0" fontId="16" numFmtId="164" xfId="0" applyAlignment="1" applyBorder="1" applyFont="1" applyNumberFormat="1">
      <alignment vertical="center"/>
    </xf>
    <xf borderId="62" fillId="0" fontId="18" numFmtId="10" xfId="0" applyAlignment="1" applyBorder="1" applyFont="1" applyNumberFormat="1">
      <alignment vertical="center"/>
    </xf>
    <xf borderId="62" fillId="3" fontId="15" numFmtId="164" xfId="0" applyAlignment="1" applyBorder="1" applyFill="1" applyFont="1" applyNumberFormat="1">
      <alignment vertical="center"/>
    </xf>
    <xf borderId="62" fillId="3" fontId="19" numFmtId="10" xfId="0" applyAlignment="1" applyBorder="1" applyFill="1" applyFont="1" applyNumberFormat="1">
      <alignment vertical="center"/>
    </xf>
    <xf borderId="63" fillId="3" fontId="15" numFmtId="164" xfId="0" applyAlignment="1" applyBorder="1" applyFill="1" applyFont="1" applyNumberFormat="1">
      <alignment vertical="center"/>
    </xf>
    <xf borderId="63" fillId="3" fontId="19" numFmtId="10" xfId="0" applyAlignment="1" applyBorder="1" applyFill="1" applyFont="1" applyNumberFormat="1">
      <alignment vertical="center"/>
    </xf>
    <xf borderId="31" fillId="9" fontId="15" numFmtId="0" xfId="0" applyAlignment="1" applyBorder="1" applyFill="1" applyFont="1">
      <alignment horizontal="left" vertical="center"/>
    </xf>
    <xf borderId="62" fillId="3" fontId="15" numFmtId="4" xfId="0" applyAlignment="1" applyBorder="1" applyFill="1" applyFont="1" applyNumberFormat="1">
      <alignment horizontal="right" vertical="center"/>
    </xf>
    <xf borderId="62" fillId="3" fontId="15" numFmtId="10" xfId="0" applyAlignment="1" applyBorder="1" applyFill="1" applyFont="1" applyNumberFormat="1">
      <alignment horizontal="right" vertical="center"/>
    </xf>
    <xf borderId="62" fillId="3" fontId="19" numFmtId="10" xfId="0" applyAlignment="1" applyBorder="1" applyFill="1" applyFont="1" applyNumberFormat="1">
      <alignment horizontal="right" vertical="center"/>
    </xf>
    <xf borderId="63" fillId="3" fontId="15" numFmtId="165" xfId="0" applyAlignment="1" applyBorder="1" applyFill="1" applyFont="1" applyNumberFormat="1">
      <alignment horizontal="right" vertical="center"/>
    </xf>
    <xf borderId="64" fillId="3" fontId="16" numFmtId="0" xfId="0" applyAlignment="1" applyBorder="1" applyFill="1" applyFont="1">
      <alignment horizontal="center" textRotation="90" vertical="center"/>
    </xf>
    <xf borderId="62" fillId="0" fontId="19" numFmtId="0" xfId="0" applyAlignment="1" applyBorder="1" applyFont="1">
      <alignment horizontal="left" shrinkToFit="0" vertical="center" wrapText="1"/>
    </xf>
    <xf borderId="63" fillId="3" fontId="19" numFmtId="10" xfId="0" applyAlignment="1" applyBorder="1" applyFill="1" applyFont="1" applyNumberFormat="1">
      <alignment horizontal="right" vertical="center"/>
    </xf>
    <xf borderId="62" fillId="0" fontId="15" numFmtId="166" xfId="0" applyAlignment="1" applyBorder="1" applyFont="1" applyNumberFormat="1">
      <alignment vertical="center"/>
    </xf>
    <xf borderId="63" fillId="3" fontId="15" numFmtId="164" xfId="0" applyAlignment="1" applyBorder="1" applyFill="1" applyFont="1" applyNumberFormat="1">
      <alignment horizontal="right" vertical="center"/>
    </xf>
    <xf borderId="63" fillId="3" fontId="15" numFmtId="166" xfId="0" applyAlignment="1" applyBorder="1" applyFill="1" applyFont="1" applyNumberFormat="1">
      <alignment vertical="center"/>
    </xf>
    <xf borderId="65" fillId="0" fontId="2" numFmtId="0" xfId="0" applyBorder="1" applyFont="1"/>
    <xf borderId="62" fillId="0" fontId="15" numFmtId="0" xfId="0" applyAlignment="1" applyBorder="1" applyFont="1">
      <alignment vertical="center"/>
    </xf>
    <xf borderId="62" fillId="0" fontId="19" numFmtId="0" xfId="0" applyAlignment="1" applyBorder="1" applyFont="1">
      <alignment horizontal="left" shrinkToFit="0" vertical="top" wrapText="1"/>
    </xf>
    <xf borderId="63" fillId="3" fontId="15" numFmtId="0" xfId="0" applyAlignment="1" applyBorder="1" applyFill="1" applyFont="1">
      <alignment vertical="center"/>
    </xf>
    <xf borderId="66" fillId="0" fontId="2" numFmtId="0" xfId="0" applyBorder="1" applyFont="1"/>
    <xf borderId="53" fillId="0" fontId="19" numFmtId="0" xfId="0" applyAlignment="1" applyBorder="1" applyFont="1">
      <alignment horizontal="left" shrinkToFit="0" vertical="top" wrapText="1"/>
    </xf>
    <xf borderId="53" fillId="0" fontId="15" numFmtId="0" xfId="0" applyAlignment="1" applyBorder="1" applyFont="1">
      <alignment vertical="center"/>
    </xf>
    <xf borderId="67" fillId="3" fontId="15" numFmtId="0" xfId="0" applyAlignment="1" applyBorder="1" applyFill="1" applyFont="1">
      <alignment vertical="center"/>
    </xf>
    <xf borderId="53" fillId="0" fontId="19" numFmtId="0" xfId="0" applyAlignment="1" applyBorder="1" applyFont="1">
      <alignment horizontal="left" shrinkToFit="0" vertical="center" wrapText="1"/>
    </xf>
    <xf borderId="14" fillId="3" fontId="16" numFmtId="0" xfId="0" applyAlignment="1" applyBorder="1" applyFill="1" applyFont="1">
      <alignment horizontal="center" shrinkToFit="0" vertical="center" wrapText="1"/>
    </xf>
    <xf borderId="68" fillId="3" fontId="16" numFmtId="9" xfId="0" applyAlignment="1" applyBorder="1" applyFill="1" applyFont="1" applyNumberFormat="1">
      <alignment horizontal="center" shrinkToFit="0" vertical="center" wrapText="1"/>
    </xf>
    <xf borderId="69" fillId="0" fontId="2" numFmtId="0" xfId="0" applyBorder="1" applyFont="1"/>
    <xf borderId="70" fillId="0" fontId="2" numFmtId="0" xfId="0" applyBorder="1" applyFont="1"/>
    <xf borderId="68" fillId="3" fontId="16" numFmtId="9" xfId="0" applyAlignment="1" applyBorder="1" applyFill="1" applyFont="1" applyNumberFormat="1">
      <alignment horizontal="center" vertical="center"/>
    </xf>
    <xf borderId="71" fillId="0" fontId="2" numFmtId="0" xfId="0" applyBorder="1" applyFont="1"/>
    <xf borderId="72" fillId="4" fontId="16" numFmtId="0" xfId="0" applyAlignment="1" applyBorder="1" applyFill="1" applyFont="1">
      <alignment horizontal="center" vertical="center"/>
    </xf>
    <xf borderId="73" fillId="0" fontId="2" numFmtId="0" xfId="0" applyBorder="1" applyFont="1"/>
    <xf borderId="72" fillId="5" fontId="16" numFmtId="0" xfId="0" applyAlignment="1" applyBorder="1" applyFill="1" applyFont="1">
      <alignment horizontal="center" vertical="center"/>
    </xf>
    <xf borderId="72" fillId="6" fontId="16" numFmtId="0" xfId="0" applyAlignment="1" applyBorder="1" applyFill="1" applyFont="1">
      <alignment horizontal="center" vertical="center"/>
    </xf>
    <xf borderId="74" fillId="3" fontId="16" numFmtId="0" xfId="0" applyAlignment="1" applyBorder="1" applyFill="1" applyFont="1">
      <alignment horizontal="center" vertical="center"/>
    </xf>
    <xf borderId="68" fillId="3" fontId="15" numFmtId="0" xfId="0" applyAlignment="1" applyBorder="1" applyFill="1" applyFont="1">
      <alignment horizontal="center" vertical="center"/>
    </xf>
    <xf borderId="58" fillId="3" fontId="15" numFmtId="0" xfId="0" applyAlignment="1" applyBorder="1" applyFill="1" applyFont="1">
      <alignment horizontal="center" vertical="center"/>
    </xf>
    <xf borderId="26" fillId="3" fontId="22" numFmtId="0" xfId="0" applyAlignment="1" applyBorder="1" applyFill="1" applyFont="1">
      <alignment horizontal="left" vertical="center"/>
    </xf>
    <xf borderId="29" fillId="3" fontId="23" numFmtId="0" xfId="0" applyAlignment="1" applyBorder="1" applyFill="1" applyFont="1">
      <alignment horizontal="center" vertical="center"/>
    </xf>
    <xf borderId="31" fillId="0" fontId="19" numFmtId="0" xfId="0" applyAlignment="1" applyBorder="1" applyFont="1">
      <alignment horizontal="left" shrinkToFit="0" vertical="top" wrapText="1"/>
    </xf>
    <xf borderId="34" fillId="0" fontId="19" numFmtId="17" xfId="0" applyAlignment="1" applyBorder="1" applyFont="1" applyNumberFormat="1">
      <alignment horizontal="center" shrinkToFit="0" vertical="center" wrapText="1"/>
    </xf>
    <xf borderId="75" fillId="0" fontId="19" numFmtId="0" xfId="0" applyAlignment="1" applyBorder="1" applyFont="1">
      <alignment horizontal="left" shrinkToFit="0" vertical="top" wrapText="1"/>
    </xf>
    <xf borderId="76" fillId="0" fontId="2" numFmtId="0" xfId="0" applyBorder="1" applyFont="1"/>
    <xf borderId="77" fillId="0" fontId="2" numFmtId="0" xfId="0" applyBorder="1" applyFont="1"/>
    <xf borderId="78" fillId="0" fontId="19" numFmtId="17" xfId="0" applyAlignment="1" applyBorder="1" applyFont="1" applyNumberFormat="1">
      <alignment horizontal="center" shrinkToFit="0" vertical="center" wrapText="1"/>
    </xf>
    <xf borderId="79" fillId="0" fontId="2" numFmtId="0" xfId="0" applyBorder="1" applyFont="1"/>
    <xf borderId="38" fillId="0" fontId="19" numFmtId="0" xfId="0" applyAlignment="1" applyBorder="1" applyFont="1">
      <alignment horizontal="left" shrinkToFit="0" vertical="top" wrapText="1"/>
    </xf>
    <xf borderId="54" fillId="0" fontId="19" numFmtId="0" xfId="0" applyAlignment="1" applyBorder="1" applyFont="1">
      <alignment horizontal="left" shrinkToFit="0" vertical="top" wrapText="1"/>
    </xf>
    <xf borderId="17" fillId="8" fontId="15" numFmtId="0" xfId="0" applyAlignment="1" applyBorder="1" applyFill="1" applyFont="1">
      <alignment horizontal="center" vertical="center"/>
    </xf>
    <xf borderId="80" fillId="0" fontId="2" numFmtId="0" xfId="0" applyBorder="1" applyFont="1"/>
    <xf borderId="62" fillId="0" fontId="16" numFmtId="10" xfId="0" applyAlignment="1" applyBorder="1" applyFont="1" applyNumberFormat="1">
      <alignment vertical="center"/>
    </xf>
    <xf borderId="62" fillId="0" fontId="16" numFmtId="164" xfId="0" applyAlignment="1" applyBorder="1" applyFont="1" applyNumberFormat="1">
      <alignment horizontal="right" vertical="center"/>
    </xf>
    <xf borderId="62" fillId="0" fontId="16" numFmtId="9" xfId="0" applyAlignment="1" applyBorder="1" applyFont="1" applyNumberFormat="1">
      <alignment horizontal="center" vertical="center"/>
    </xf>
    <xf borderId="62" fillId="3" fontId="15" numFmtId="9" xfId="0" applyAlignment="1" applyBorder="1" applyFill="1" applyFont="1" applyNumberFormat="1">
      <alignment vertical="center"/>
    </xf>
    <xf borderId="63" fillId="3" fontId="15" numFmtId="9" xfId="0" applyAlignment="1" applyBorder="1" applyFill="1" applyFont="1" applyNumberFormat="1">
      <alignment vertical="center"/>
    </xf>
    <xf borderId="68" fillId="3" fontId="16" numFmtId="1" xfId="0" applyAlignment="1" applyBorder="1" applyFill="1" applyFont="1" applyNumberFormat="1">
      <alignment horizontal="center" vertical="center"/>
    </xf>
    <xf borderId="0" fillId="0" fontId="15" numFmtId="167" xfId="0" applyAlignment="1" applyFont="1" applyNumberFormat="1">
      <alignment vertical="center"/>
    </xf>
    <xf borderId="62" fillId="0" fontId="16" numFmtId="9" xfId="0" applyAlignment="1" applyBorder="1" applyFont="1" applyNumberFormat="1">
      <alignment horizontal="right" vertical="center"/>
    </xf>
    <xf borderId="62" fillId="0" fontId="16" numFmtId="9" xfId="0" applyAlignment="1" applyBorder="1" applyFont="1" applyNumberFormat="1">
      <alignment vertical="center"/>
    </xf>
    <xf borderId="53" fillId="3" fontId="19" numFmtId="165" xfId="0" applyAlignment="1" applyBorder="1" applyFill="1" applyFont="1" applyNumberFormat="1">
      <alignment horizontal="center" shrinkToFit="0" vertical="center" wrapText="1"/>
    </xf>
    <xf borderId="62" fillId="0" fontId="15" numFmtId="168" xfId="0" applyAlignment="1" applyBorder="1" applyFont="1" applyNumberFormat="1">
      <alignment vertical="center"/>
    </xf>
    <xf borderId="63" fillId="3" fontId="15" numFmtId="168" xfId="0" applyAlignment="1" applyBorder="1" applyFill="1" applyFont="1" applyNumberFormat="1">
      <alignment vertical="center"/>
    </xf>
    <xf borderId="81" fillId="0" fontId="19" numFmtId="0" xfId="0" applyAlignment="1" applyBorder="1" applyFont="1">
      <alignment horizontal="left" shrinkToFit="0" vertical="top" wrapText="1"/>
    </xf>
    <xf borderId="81" fillId="0" fontId="15" numFmtId="169" xfId="0" applyAlignment="1" applyBorder="1" applyFont="1" applyNumberFormat="1">
      <alignment vertical="center"/>
    </xf>
    <xf borderId="82" fillId="3" fontId="15" numFmtId="169" xfId="0" applyAlignment="1" applyBorder="1" applyFill="1" applyFont="1" applyNumberFormat="1">
      <alignment vertical="center"/>
    </xf>
    <xf borderId="62" fillId="0" fontId="16" numFmtId="165" xfId="0" applyAlignment="1" applyBorder="1" applyFont="1" applyNumberFormat="1">
      <alignment horizontal="right" vertical="center"/>
    </xf>
    <xf borderId="62" fillId="3" fontId="15" numFmtId="165" xfId="0" applyAlignment="1" applyBorder="1" applyFill="1" applyFont="1" applyNumberFormat="1">
      <alignment vertical="center"/>
    </xf>
    <xf borderId="63" fillId="3" fontId="15" numFmtId="165" xfId="0" applyAlignment="1" applyBorder="1" applyFill="1" applyFont="1" applyNumberFormat="1">
      <alignment vertical="center"/>
    </xf>
    <xf borderId="62" fillId="0" fontId="16" numFmtId="165" xfId="0" applyAlignment="1" applyBorder="1" applyFont="1" applyNumberFormat="1">
      <alignment vertical="center"/>
    </xf>
    <xf borderId="62" fillId="3" fontId="15" numFmtId="165" xfId="0" applyAlignment="1" applyBorder="1" applyFill="1" applyFont="1" applyNumberFormat="1">
      <alignment horizontal="right" vertical="center"/>
    </xf>
    <xf borderId="83" fillId="0" fontId="2" numFmtId="0" xfId="0" applyBorder="1" applyFont="1"/>
    <xf borderId="62" fillId="0" fontId="18" numFmtId="164" xfId="0" applyAlignment="1" applyBorder="1" applyFont="1" applyNumberFormat="1">
      <alignment vertical="center"/>
    </xf>
    <xf borderId="62" fillId="0" fontId="18" numFmtId="4" xfId="0" applyAlignment="1" applyBorder="1" applyFont="1" applyNumberFormat="1">
      <alignment vertical="center"/>
    </xf>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'01'!$C$14:$N$14</c:f>
            </c:strRef>
          </c:cat>
          <c:val>
            <c:numRef>
              <c:f>'01'!$C$16:$N$16</c:f>
              <c:numCache/>
            </c:numRef>
          </c:val>
          <c:smooth val="0"/>
        </c:ser>
        <c:ser>
          <c:idx val="1"/>
          <c:order val="1"/>
          <c:tx>
            <c:v>RESULTADO</c:v>
          </c:tx>
          <c:spPr>
            <a:ln cmpd="sng">
              <a:solidFill>
                <a:srgbClr val="C0504D"/>
              </a:solidFill>
            </a:ln>
          </c:spPr>
          <c:marker>
            <c:symbol val="none"/>
          </c:marker>
          <c:cat>
            <c:strRef>
              <c:f>'01'!$C$14:$N$14</c:f>
            </c:strRef>
          </c:cat>
          <c:val>
            <c:numRef>
              <c:f>'01'!$C$17:$N$17</c:f>
              <c:numCache/>
            </c:numRef>
          </c:val>
          <c:smooth val="0"/>
        </c:ser>
        <c:axId val="98554586"/>
        <c:axId val="767645903"/>
      </c:lineChart>
      <c:catAx>
        <c:axId val="9855458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767645903"/>
      </c:catAx>
      <c:valAx>
        <c:axId val="76764590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98554586"/>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'02'!$C$14:$N$14</c:f>
            </c:strRef>
          </c:cat>
          <c:val>
            <c:numRef>
              <c:f>'02'!$C$16:$N$16</c:f>
              <c:numCache/>
            </c:numRef>
          </c:val>
          <c:smooth val="0"/>
        </c:ser>
        <c:axId val="236743638"/>
        <c:axId val="560878523"/>
      </c:lineChart>
      <c:catAx>
        <c:axId val="2367436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560878523"/>
      </c:catAx>
      <c:valAx>
        <c:axId val="56087852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236743638"/>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'04'!$C$14:$N$14</c:f>
            </c:strRef>
          </c:cat>
          <c:val>
            <c:numRef>
              <c:f>'04'!$C$16:$N$16</c:f>
              <c:numCache/>
            </c:numRef>
          </c:val>
          <c:smooth val="0"/>
        </c:ser>
        <c:ser>
          <c:idx val="1"/>
          <c:order val="1"/>
          <c:tx>
            <c:v>RESULTADO</c:v>
          </c:tx>
          <c:spPr>
            <a:ln cmpd="sng">
              <a:solidFill>
                <a:srgbClr val="C0504D"/>
              </a:solidFill>
            </a:ln>
          </c:spPr>
          <c:marker>
            <c:symbol val="none"/>
          </c:marker>
          <c:cat>
            <c:strRef>
              <c:f>'04'!$C$14:$N$14</c:f>
            </c:strRef>
          </c:cat>
          <c:val>
            <c:numRef>
              <c:f>'04'!$C$17:$N$17</c:f>
              <c:numCache/>
            </c:numRef>
          </c:val>
          <c:smooth val="0"/>
        </c:ser>
        <c:axId val="1623007801"/>
        <c:axId val="2065659080"/>
      </c:lineChart>
      <c:catAx>
        <c:axId val="162300780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65659080"/>
      </c:catAx>
      <c:valAx>
        <c:axId val="20656590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623007801"/>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'06'!$C$14:$N$14</c:f>
            </c:strRef>
          </c:cat>
          <c:val>
            <c:numRef>
              <c:f>'06'!$C$16:$N$16</c:f>
              <c:numCache/>
            </c:numRef>
          </c:val>
          <c:smooth val="0"/>
        </c:ser>
        <c:axId val="372193858"/>
        <c:axId val="2127048510"/>
      </c:lineChart>
      <c:catAx>
        <c:axId val="37219385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127048510"/>
      </c:catAx>
      <c:valAx>
        <c:axId val="212704851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372193858"/>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'07'!$C$14:$N$14</c:f>
            </c:strRef>
          </c:cat>
          <c:val>
            <c:numRef>
              <c:f>'07'!$C$16:$N$16</c:f>
              <c:numCache/>
            </c:numRef>
          </c:val>
          <c:smooth val="0"/>
        </c:ser>
        <c:ser>
          <c:idx val="1"/>
          <c:order val="1"/>
          <c:tx>
            <c:v>RESULTADO</c:v>
          </c:tx>
          <c:spPr>
            <a:ln cmpd="sng">
              <a:solidFill>
                <a:srgbClr val="C0504D"/>
              </a:solidFill>
            </a:ln>
          </c:spPr>
          <c:marker>
            <c:symbol val="none"/>
          </c:marker>
          <c:cat>
            <c:strRef>
              <c:f>'07'!$C$14:$N$14</c:f>
            </c:strRef>
          </c:cat>
          <c:val>
            <c:numRef>
              <c:f>'07'!$C$17:$N$17</c:f>
              <c:numCache/>
            </c:numRef>
          </c:val>
          <c:smooth val="0"/>
        </c:ser>
        <c:axId val="1281134482"/>
        <c:axId val="904349900"/>
      </c:lineChart>
      <c:catAx>
        <c:axId val="128113448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904349900"/>
      </c:catAx>
      <c:valAx>
        <c:axId val="90434990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281134482"/>
      </c:valAx>
    </c:plotArea>
    <c:legend>
      <c:legendPos val="r"/>
      <c:overlay val="0"/>
      <c:txPr>
        <a:bodyPr/>
        <a:lstStyle/>
        <a:p>
          <a:pPr lvl="0">
            <a:defRPr b="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'08'!$C$14:$N$14</c:f>
            </c:strRef>
          </c:cat>
          <c:val>
            <c:numRef>
              <c:f>'08'!$C$16:$N$16</c:f>
              <c:numCache/>
            </c:numRef>
          </c:val>
          <c:smooth val="0"/>
        </c:ser>
        <c:ser>
          <c:idx val="1"/>
          <c:order val="1"/>
          <c:tx>
            <c:v>RESULTADO</c:v>
          </c:tx>
          <c:spPr>
            <a:ln cmpd="sng">
              <a:solidFill>
                <a:srgbClr val="C0504D"/>
              </a:solidFill>
            </a:ln>
          </c:spPr>
          <c:marker>
            <c:symbol val="none"/>
          </c:marker>
          <c:cat>
            <c:strRef>
              <c:f>'08'!$C$14:$N$14</c:f>
            </c:strRef>
          </c:cat>
          <c:val>
            <c:numRef>
              <c:f>'08'!$C$17:$N$17</c:f>
              <c:numCache/>
            </c:numRef>
          </c:val>
          <c:smooth val="0"/>
        </c:ser>
        <c:axId val="2135074987"/>
        <c:axId val="1966651798"/>
      </c:lineChart>
      <c:catAx>
        <c:axId val="213507498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966651798"/>
      </c:catAx>
      <c:valAx>
        <c:axId val="196665179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2135074987"/>
      </c:valAx>
    </c:plotArea>
    <c:legend>
      <c:legendPos val="r"/>
      <c:overlay val="0"/>
      <c:txPr>
        <a:bodyPr/>
        <a:lstStyle/>
        <a:p>
          <a:pPr lvl="0">
            <a:defRPr b="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66675</xdr:colOff>
      <xdr:row>0</xdr:row>
      <xdr:rowOff>28575</xdr:rowOff>
    </xdr:from>
    <xdr:ext cx="561975" cy="533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24</xdr:row>
      <xdr:rowOff>171450</xdr:rowOff>
    </xdr:from>
    <xdr:ext cx="10410825"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495300</xdr:colOff>
      <xdr:row>0</xdr:row>
      <xdr:rowOff>66675</xdr:rowOff>
    </xdr:from>
    <xdr:ext cx="561975" cy="5334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24</xdr:row>
      <xdr:rowOff>171450</xdr:rowOff>
    </xdr:from>
    <xdr:ext cx="108013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381000</xdr:colOff>
      <xdr:row>0</xdr:row>
      <xdr:rowOff>38100</xdr:rowOff>
    </xdr:from>
    <xdr:ext cx="561975" cy="5334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24</xdr:row>
      <xdr:rowOff>171450</xdr:rowOff>
    </xdr:from>
    <xdr:ext cx="10868025"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533400</xdr:colOff>
      <xdr:row>0</xdr:row>
      <xdr:rowOff>57150</xdr:rowOff>
    </xdr:from>
    <xdr:ext cx="561975" cy="5334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24</xdr:row>
      <xdr:rowOff>171450</xdr:rowOff>
    </xdr:from>
    <xdr:ext cx="10925175"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771525</xdr:colOff>
      <xdr:row>0</xdr:row>
      <xdr:rowOff>0</xdr:rowOff>
    </xdr:from>
    <xdr:ext cx="561975" cy="5334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24</xdr:row>
      <xdr:rowOff>171450</xdr:rowOff>
    </xdr:from>
    <xdr:ext cx="1226820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571500</xdr:colOff>
      <xdr:row>0</xdr:row>
      <xdr:rowOff>0</xdr:rowOff>
    </xdr:from>
    <xdr:ext cx="561975" cy="5334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24</xdr:row>
      <xdr:rowOff>171450</xdr:rowOff>
    </xdr:from>
    <xdr:ext cx="11172825" cy="2905125"/>
    <xdr:graphicFrame>
      <xdr:nvGraphicFramePr>
        <xdr:cNvPr id="6" name="Chart 6"/>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523875</xdr:colOff>
      <xdr:row>0</xdr:row>
      <xdr:rowOff>19050</xdr:rowOff>
    </xdr:from>
    <xdr:ext cx="561975" cy="54292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5.0" topLeftCell="A6" activePane="bottomLeft" state="frozen"/>
      <selection activeCell="B7" sqref="B7" pane="bottomLeft"/>
    </sheetView>
  </sheetViews>
  <sheetFormatPr customHeight="1" defaultColWidth="14.43" defaultRowHeight="15.0"/>
  <cols>
    <col customWidth="1" min="1" max="1" width="4.71"/>
    <col customWidth="1" min="2" max="2" width="19.0"/>
    <col customWidth="1" min="3" max="3" width="43.0"/>
    <col customWidth="1" min="4" max="4" width="16.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2" width="4.29"/>
    <col customWidth="1" min="23" max="23" width="3.29"/>
    <col customWidth="1" min="24" max="24" width="4.29"/>
    <col customWidth="1" min="25" max="25" width="11.43"/>
    <col customWidth="1" min="26" max="27" width="10.71"/>
    <col customWidth="1" min="28" max="29" width="11.43"/>
    <col customWidth="1" min="30" max="30" width="10.71"/>
  </cols>
  <sheetData>
    <row r="1" ht="28.5" customHeight="1">
      <c r="A1" s="1"/>
      <c r="B1" s="2"/>
      <c r="C1" s="3"/>
      <c r="D1" s="4" t="s">
        <v>0</v>
      </c>
      <c r="E1" s="2"/>
      <c r="F1" s="2"/>
      <c r="G1" s="2"/>
      <c r="H1" s="2"/>
      <c r="I1" s="2"/>
      <c r="J1" s="2"/>
      <c r="K1" s="2"/>
      <c r="L1" s="2"/>
      <c r="M1" s="2"/>
      <c r="N1" s="2"/>
      <c r="O1" s="2"/>
      <c r="P1" s="2"/>
      <c r="Q1" s="2"/>
      <c r="R1" s="2"/>
      <c r="S1" s="2"/>
      <c r="T1" s="2"/>
      <c r="U1" s="2"/>
      <c r="V1" s="2"/>
      <c r="W1" s="2"/>
      <c r="X1" s="3"/>
    </row>
    <row r="2" ht="20.25" customHeight="1">
      <c r="A2" s="5"/>
      <c r="B2" s="6"/>
      <c r="C2" s="7"/>
      <c r="D2" s="8" t="s">
        <v>1</v>
      </c>
      <c r="E2" s="6"/>
      <c r="F2" s="6"/>
      <c r="G2" s="6"/>
      <c r="H2" s="6"/>
      <c r="I2" s="6"/>
      <c r="J2" s="6"/>
      <c r="K2" s="6"/>
      <c r="L2" s="6"/>
      <c r="M2" s="6"/>
      <c r="N2" s="6"/>
      <c r="O2" s="6"/>
      <c r="P2" s="6"/>
      <c r="Q2" s="6"/>
      <c r="R2" s="6"/>
      <c r="S2" s="6"/>
      <c r="T2" s="6"/>
      <c r="U2" s="6"/>
      <c r="V2" s="6"/>
      <c r="W2" s="6"/>
      <c r="X2" s="7"/>
    </row>
    <row r="3" ht="18.0" customHeight="1">
      <c r="A3" s="9" t="s">
        <v>2</v>
      </c>
      <c r="B3" s="10"/>
      <c r="C3" s="10"/>
      <c r="D3" s="10"/>
      <c r="E3" s="10"/>
      <c r="F3" s="10"/>
      <c r="G3" s="10"/>
      <c r="H3" s="10"/>
      <c r="I3" s="11"/>
      <c r="J3" s="12" t="s">
        <v>3</v>
      </c>
      <c r="K3" s="10"/>
      <c r="L3" s="10"/>
      <c r="M3" s="10"/>
      <c r="N3" s="10"/>
      <c r="O3" s="10"/>
      <c r="P3" s="10"/>
      <c r="Q3" s="10"/>
      <c r="R3" s="10"/>
      <c r="S3" s="10"/>
      <c r="T3" s="10"/>
      <c r="U3" s="10"/>
      <c r="V3" s="10"/>
      <c r="W3" s="10"/>
      <c r="X3" s="13"/>
    </row>
    <row r="4" ht="30.75" customHeight="1">
      <c r="A4" s="14" t="s">
        <v>4</v>
      </c>
      <c r="B4" s="3"/>
      <c r="C4" s="15" t="s">
        <v>5</v>
      </c>
      <c r="D4" s="15" t="s">
        <v>6</v>
      </c>
      <c r="E4" s="16" t="s">
        <v>7</v>
      </c>
      <c r="F4" s="16" t="s">
        <v>8</v>
      </c>
      <c r="G4" s="17" t="s">
        <v>9</v>
      </c>
      <c r="H4" s="10"/>
      <c r="I4" s="13"/>
      <c r="J4" s="18" t="s">
        <v>10</v>
      </c>
      <c r="K4" s="18" t="s">
        <v>11</v>
      </c>
      <c r="L4" s="19" t="s">
        <v>12</v>
      </c>
      <c r="M4" s="10"/>
      <c r="N4" s="10"/>
      <c r="O4" s="10"/>
      <c r="P4" s="10"/>
      <c r="Q4" s="10"/>
      <c r="R4" s="10"/>
      <c r="S4" s="10"/>
      <c r="T4" s="10"/>
      <c r="U4" s="10"/>
      <c r="V4" s="10"/>
      <c r="W4" s="10"/>
      <c r="X4" s="13"/>
    </row>
    <row r="5" ht="31.5" customHeight="1">
      <c r="A5" s="5"/>
      <c r="B5" s="7"/>
      <c r="C5" s="20"/>
      <c r="D5" s="20"/>
      <c r="E5" s="20"/>
      <c r="F5" s="20"/>
      <c r="G5" s="21" t="s">
        <v>13</v>
      </c>
      <c r="H5" s="22" t="s">
        <v>14</v>
      </c>
      <c r="I5" s="23" t="s">
        <v>15</v>
      </c>
      <c r="J5" s="20"/>
      <c r="K5" s="20"/>
      <c r="L5" s="24" t="s">
        <v>16</v>
      </c>
      <c r="M5" s="24" t="s">
        <v>17</v>
      </c>
      <c r="N5" s="24" t="s">
        <v>18</v>
      </c>
      <c r="O5" s="24" t="s">
        <v>19</v>
      </c>
      <c r="P5" s="24" t="s">
        <v>20</v>
      </c>
      <c r="Q5" s="24" t="s">
        <v>21</v>
      </c>
      <c r="R5" s="24" t="s">
        <v>22</v>
      </c>
      <c r="S5" s="24" t="s">
        <v>23</v>
      </c>
      <c r="T5" s="24" t="s">
        <v>24</v>
      </c>
      <c r="U5" s="24" t="s">
        <v>25</v>
      </c>
      <c r="V5" s="24" t="s">
        <v>26</v>
      </c>
      <c r="W5" s="24" t="s">
        <v>27</v>
      </c>
      <c r="X5" s="24" t="s">
        <v>28</v>
      </c>
      <c r="Y5" s="25"/>
      <c r="Z5" s="25"/>
      <c r="AA5" s="25"/>
      <c r="AB5" s="25"/>
      <c r="AC5" s="25"/>
      <c r="AD5" s="26"/>
    </row>
    <row r="6" ht="63.75" customHeight="1">
      <c r="A6" s="27" t="s">
        <v>29</v>
      </c>
      <c r="B6" s="28" t="s">
        <v>30</v>
      </c>
      <c r="C6" s="29" t="s">
        <v>31</v>
      </c>
      <c r="D6" s="30" t="s">
        <v>32</v>
      </c>
      <c r="E6" s="31" t="s">
        <v>33</v>
      </c>
      <c r="F6" s="31" t="s">
        <v>34</v>
      </c>
      <c r="G6" s="32" t="s">
        <v>35</v>
      </c>
      <c r="H6" s="32" t="s">
        <v>36</v>
      </c>
      <c r="I6" s="32" t="s">
        <v>37</v>
      </c>
      <c r="J6" s="33">
        <f>'01'!$C$15</f>
        <v>0.1299</v>
      </c>
      <c r="K6" s="33">
        <f>'01'!$C$16</f>
        <v>0.17</v>
      </c>
      <c r="L6" s="34">
        <f>'01'!$O$17</f>
        <v>-0.5528519805</v>
      </c>
      <c r="M6" s="34">
        <f>'01'!$C$17</f>
        <v>0.4974292207</v>
      </c>
      <c r="N6" s="34">
        <f>'01'!$D$17</f>
        <v>-1.902796632</v>
      </c>
      <c r="O6" s="34">
        <f>'01'!$E$17</f>
        <v>-0.5667479331</v>
      </c>
      <c r="P6" s="34">
        <f>'01'!$F$17</f>
        <v>-0.563166404</v>
      </c>
      <c r="Q6" s="34">
        <f>'01'!$G$17</f>
        <v>-0.6199382177</v>
      </c>
      <c r="R6" s="34">
        <f>'01'!$H$17</f>
        <v>-0.665420129</v>
      </c>
      <c r="S6" s="34" t="str">
        <f>'01'!$I$17</f>
        <v>-</v>
      </c>
      <c r="T6" s="34" t="str">
        <f>'01'!$J$17</f>
        <v>-</v>
      </c>
      <c r="U6" s="34" t="str">
        <f>'01'!$K$17</f>
        <v>-</v>
      </c>
      <c r="V6" s="34" t="str">
        <f>'01'!$L$17</f>
        <v>-</v>
      </c>
      <c r="W6" s="34" t="str">
        <f>'01'!$M$17</f>
        <v>-</v>
      </c>
      <c r="X6" s="34" t="str">
        <f>'01'!$N$17</f>
        <v>-</v>
      </c>
      <c r="Y6" s="25"/>
      <c r="Z6" s="25"/>
      <c r="AA6" s="25"/>
      <c r="AB6" s="25"/>
      <c r="AC6" s="25"/>
      <c r="AD6" s="26"/>
    </row>
    <row r="7" ht="60.0" customHeight="1">
      <c r="A7" s="27" t="s">
        <v>38</v>
      </c>
      <c r="B7" s="28" t="s">
        <v>39</v>
      </c>
      <c r="C7" s="29" t="s">
        <v>40</v>
      </c>
      <c r="D7" s="30" t="s">
        <v>41</v>
      </c>
      <c r="E7" s="31" t="s">
        <v>33</v>
      </c>
      <c r="F7" s="31" t="s">
        <v>34</v>
      </c>
      <c r="G7" s="32" t="s">
        <v>42</v>
      </c>
      <c r="H7" s="32" t="s">
        <v>43</v>
      </c>
      <c r="I7" s="32" t="s">
        <v>44</v>
      </c>
      <c r="J7" s="35" t="str">
        <f>'02'!$C$15</f>
        <v>&gt; 1</v>
      </c>
      <c r="K7" s="35" t="str">
        <f>'02'!$C$16</f>
        <v>&gt; 1</v>
      </c>
      <c r="L7" s="36">
        <f>'02'!$O$17</f>
        <v>4.489628838</v>
      </c>
      <c r="M7" s="36">
        <f>'02'!$C$17</f>
        <v>6.498885219</v>
      </c>
      <c r="N7" s="36">
        <f>'02'!$D$17</f>
        <v>5.134259174</v>
      </c>
      <c r="O7" s="36">
        <f>'02'!$E$17</f>
        <v>4.612637927</v>
      </c>
      <c r="P7" s="36">
        <f>'02'!$F$17</f>
        <v>4.501515999</v>
      </c>
      <c r="Q7" s="36">
        <f>'02'!$G$17</f>
        <v>3.659945542</v>
      </c>
      <c r="R7" s="36">
        <f>'02'!$H$17</f>
        <v>3.359944272</v>
      </c>
      <c r="S7" s="36" t="str">
        <f>'02'!$I$17</f>
        <v>-</v>
      </c>
      <c r="T7" s="36" t="str">
        <f>'02'!$J$17</f>
        <v>-</v>
      </c>
      <c r="U7" s="36" t="str">
        <f>'02'!$K$17</f>
        <v>-</v>
      </c>
      <c r="V7" s="36" t="str">
        <f>'02'!$L$17</f>
        <v>-</v>
      </c>
      <c r="W7" s="36" t="str">
        <f>'02'!$M$17</f>
        <v>-</v>
      </c>
      <c r="X7" s="36" t="str">
        <f>'02'!$N$17</f>
        <v>-</v>
      </c>
      <c r="Y7" s="25"/>
      <c r="Z7" s="25"/>
      <c r="AA7" s="25"/>
      <c r="AB7" s="25"/>
      <c r="AC7" s="25"/>
      <c r="AD7" s="26"/>
    </row>
    <row r="8" ht="66.0" customHeight="1">
      <c r="A8" s="27" t="s">
        <v>45</v>
      </c>
      <c r="B8" s="28" t="s">
        <v>46</v>
      </c>
      <c r="C8" s="29" t="s">
        <v>47</v>
      </c>
      <c r="D8" s="30" t="s">
        <v>48</v>
      </c>
      <c r="E8" s="31" t="s">
        <v>33</v>
      </c>
      <c r="F8" s="31" t="s">
        <v>49</v>
      </c>
      <c r="G8" s="32" t="s">
        <v>50</v>
      </c>
      <c r="H8" s="32" t="s">
        <v>51</v>
      </c>
      <c r="I8" s="32" t="s">
        <v>52</v>
      </c>
      <c r="J8" s="33">
        <f>'04'!$C$15</f>
        <v>0.032</v>
      </c>
      <c r="K8" s="33">
        <f>'04'!$C$16</f>
        <v>0.031</v>
      </c>
      <c r="L8" s="34">
        <f>'04'!$O$17</f>
        <v>0.06103758164</v>
      </c>
      <c r="M8" s="34">
        <f>'04'!$C$17</f>
        <v>0.04665729506</v>
      </c>
      <c r="N8" s="34">
        <f>'04'!$D$17</f>
        <v>0.06213440171</v>
      </c>
      <c r="O8" s="34">
        <f>'04'!$E$17</f>
        <v>0.05864867868</v>
      </c>
      <c r="P8" s="34">
        <f>'04'!$F$17</f>
        <v>0.0641050324</v>
      </c>
      <c r="Q8" s="34">
        <f>'04'!$G$17</f>
        <v>0.06742194949</v>
      </c>
      <c r="R8" s="34">
        <f>'04'!$H$17</f>
        <v>0.07415336157</v>
      </c>
      <c r="S8" s="34" t="str">
        <f>'04'!$I$17</f>
        <v>-</v>
      </c>
      <c r="T8" s="34" t="str">
        <f>'04'!$J$17</f>
        <v>-</v>
      </c>
      <c r="U8" s="34" t="str">
        <f>'04'!$K$17</f>
        <v>-</v>
      </c>
      <c r="V8" s="34" t="str">
        <f>'04'!$L$17</f>
        <v>-</v>
      </c>
      <c r="W8" s="34" t="str">
        <f>'04'!$M$17</f>
        <v>-</v>
      </c>
      <c r="X8" s="34" t="str">
        <f>'04'!$N$17</f>
        <v>-</v>
      </c>
      <c r="Y8" s="25"/>
      <c r="Z8" s="25"/>
      <c r="AA8" s="25"/>
      <c r="AB8" s="25"/>
      <c r="AC8" s="25"/>
      <c r="AD8" s="25"/>
    </row>
    <row r="9" ht="90.75" customHeight="1">
      <c r="A9" s="27" t="s">
        <v>55</v>
      </c>
      <c r="B9" s="44" t="s">
        <v>56</v>
      </c>
      <c r="C9" s="29" t="s">
        <v>57</v>
      </c>
      <c r="D9" s="30" t="s">
        <v>58</v>
      </c>
      <c r="E9" s="31" t="s">
        <v>33</v>
      </c>
      <c r="F9" s="31" t="s">
        <v>34</v>
      </c>
      <c r="G9" s="32" t="s">
        <v>42</v>
      </c>
      <c r="H9" s="32" t="s">
        <v>43</v>
      </c>
      <c r="I9" s="32" t="s">
        <v>44</v>
      </c>
      <c r="J9" s="35" t="str">
        <f>'06'!$C$15</f>
        <v>&gt; 1</v>
      </c>
      <c r="K9" s="35" t="str">
        <f>'06'!$C$16</f>
        <v>&gt; 1</v>
      </c>
      <c r="L9" s="36">
        <f>'06'!$O$17</f>
        <v>4.4021047</v>
      </c>
      <c r="M9" s="36">
        <f>'06'!$C$17</f>
        <v>6.398334944</v>
      </c>
      <c r="N9" s="36">
        <f>'06'!$D$17</f>
        <v>5.056453271</v>
      </c>
      <c r="O9" s="36">
        <f>'06'!$E$17</f>
        <v>4.511139154</v>
      </c>
      <c r="P9" s="36">
        <f>'06'!$F$17</f>
        <v>4.411173536</v>
      </c>
      <c r="Q9" s="36">
        <f>'06'!$G$17</f>
        <v>3.581709965</v>
      </c>
      <c r="R9" s="36">
        <f>'06'!$H$17</f>
        <v>3.277282867</v>
      </c>
      <c r="S9" s="36" t="str">
        <f>'06'!$I$17</f>
        <v>-</v>
      </c>
      <c r="T9" s="36" t="str">
        <f>'06'!$J$17</f>
        <v>-</v>
      </c>
      <c r="U9" s="36" t="str">
        <f>'06'!$K$17</f>
        <v>-</v>
      </c>
      <c r="V9" s="36" t="str">
        <f>'06'!$L$17</f>
        <v>-</v>
      </c>
      <c r="W9" s="36" t="str">
        <f>'06'!$M$17</f>
        <v>-</v>
      </c>
      <c r="X9" s="36" t="str">
        <f>'06'!$N$17</f>
        <v>-</v>
      </c>
      <c r="Y9" s="25"/>
      <c r="Z9" s="25"/>
      <c r="AA9" s="25"/>
      <c r="AB9" s="25"/>
      <c r="AC9" s="25"/>
      <c r="AD9" s="25"/>
    </row>
    <row r="10" ht="84.75" customHeight="1">
      <c r="A10" s="27" t="s">
        <v>61</v>
      </c>
      <c r="B10" s="28" t="s">
        <v>62</v>
      </c>
      <c r="C10" s="29" t="s">
        <v>63</v>
      </c>
      <c r="D10" s="61" t="s">
        <v>64</v>
      </c>
      <c r="E10" s="31" t="s">
        <v>33</v>
      </c>
      <c r="F10" s="31" t="s">
        <v>34</v>
      </c>
      <c r="G10" s="32" t="s">
        <v>66</v>
      </c>
      <c r="H10" s="32" t="s">
        <v>67</v>
      </c>
      <c r="I10" s="32" t="s">
        <v>68</v>
      </c>
      <c r="J10" s="33">
        <f>'07'!$C$15</f>
        <v>0.38</v>
      </c>
      <c r="K10" s="33">
        <f>'07'!$C$16</f>
        <v>0.4</v>
      </c>
      <c r="L10" s="34">
        <f>'07'!$O$17</f>
        <v>0.8592294421</v>
      </c>
      <c r="M10" s="34">
        <f>'07'!$C$17</f>
        <v>0.823500222</v>
      </c>
      <c r="N10" s="34">
        <f>'07'!$D$17</f>
        <v>0.8613698906</v>
      </c>
      <c r="O10" s="34">
        <f>'07'!$E$17</f>
        <v>0.8543307724</v>
      </c>
      <c r="P10" s="34">
        <f>'07'!$F$17</f>
        <v>0.865056398</v>
      </c>
      <c r="Q10" s="34">
        <f>'07'!$G$17</f>
        <v>0.8708376621</v>
      </c>
      <c r="R10" s="34">
        <f>'07'!$H$17</f>
        <v>0.881169334</v>
      </c>
      <c r="S10" s="34" t="str">
        <f>'07'!$I$17</f>
        <v>-</v>
      </c>
      <c r="T10" s="34" t="str">
        <f>'07'!$J$17</f>
        <v>-</v>
      </c>
      <c r="U10" s="34" t="str">
        <f>'07'!$K$17</f>
        <v>-</v>
      </c>
      <c r="V10" s="34" t="str">
        <f>'07'!$L$17</f>
        <v>-</v>
      </c>
      <c r="W10" s="34" t="str">
        <f>'07'!$M$17</f>
        <v>-</v>
      </c>
      <c r="X10" s="34" t="str">
        <f>'07'!$N$17</f>
        <v>-</v>
      </c>
      <c r="Y10" s="25"/>
      <c r="Z10" s="25"/>
      <c r="AA10" s="25"/>
      <c r="AB10" s="25"/>
      <c r="AC10" s="25"/>
      <c r="AD10" s="76"/>
    </row>
    <row r="11">
      <c r="A11" s="27" t="s">
        <v>75</v>
      </c>
      <c r="B11" s="28" t="s">
        <v>76</v>
      </c>
      <c r="C11" s="29" t="s">
        <v>77</v>
      </c>
      <c r="D11" s="30" t="s">
        <v>78</v>
      </c>
      <c r="E11" s="31" t="s">
        <v>33</v>
      </c>
      <c r="F11" s="31" t="s">
        <v>80</v>
      </c>
      <c r="G11" s="32" t="s">
        <v>81</v>
      </c>
      <c r="H11" s="32" t="s">
        <v>82</v>
      </c>
      <c r="I11" s="32" t="s">
        <v>83</v>
      </c>
      <c r="J11" s="78">
        <f>'08'!$C$15</f>
        <v>1.35</v>
      </c>
      <c r="K11" s="78">
        <f>'08'!$C$16</f>
        <v>2</v>
      </c>
      <c r="L11" s="84">
        <f>'08'!$O$17</f>
        <v>1.231814344</v>
      </c>
      <c r="M11" s="84">
        <f>'08'!$C$17</f>
        <v>0.1874358949</v>
      </c>
      <c r="N11" s="84">
        <f>'08'!$D$17</f>
        <v>0.6442792075</v>
      </c>
      <c r="O11" s="84">
        <f>'08'!$E$17</f>
        <v>1.30225108</v>
      </c>
      <c r="P11" s="84">
        <f>'08'!$F$17</f>
        <v>1.68781299</v>
      </c>
      <c r="Q11" s="84">
        <f>'08'!$G$17</f>
        <v>1.699020594</v>
      </c>
      <c r="R11" s="84">
        <f>'08'!$H$17</f>
        <v>2.138455796</v>
      </c>
      <c r="S11" s="84" t="str">
        <f>'08'!$I$17</f>
        <v>-</v>
      </c>
      <c r="T11" s="84" t="str">
        <f>'08'!$J$17</f>
        <v>-</v>
      </c>
      <c r="U11" s="84" t="str">
        <f>'08'!$K$17</f>
        <v>-</v>
      </c>
      <c r="V11" s="84" t="str">
        <f>'08'!$L$17</f>
        <v>-</v>
      </c>
      <c r="W11" s="84" t="str">
        <f>'08'!$M$17</f>
        <v>-</v>
      </c>
      <c r="X11" s="84" t="str">
        <f>'08'!$N$17</f>
        <v>-</v>
      </c>
      <c r="Y11" s="25"/>
      <c r="Z11" s="25"/>
      <c r="AA11" s="25"/>
      <c r="AB11" s="25"/>
      <c r="AC11" s="25"/>
      <c r="AD11" s="76"/>
    </row>
    <row r="12" ht="18.0" customHeight="1">
      <c r="A12" s="89"/>
      <c r="B12" s="91"/>
      <c r="C12" s="91"/>
      <c r="D12" s="91"/>
      <c r="E12" s="91"/>
      <c r="F12" s="91"/>
      <c r="G12" s="91"/>
      <c r="H12" s="91"/>
      <c r="I12" s="91"/>
      <c r="J12" s="91"/>
      <c r="K12" s="91"/>
      <c r="L12" s="91"/>
      <c r="M12" s="91"/>
      <c r="N12" s="91"/>
      <c r="O12" s="91"/>
      <c r="P12" s="91"/>
      <c r="Q12" s="91"/>
      <c r="R12" s="91"/>
      <c r="S12" s="91"/>
      <c r="T12" s="91"/>
      <c r="U12" s="91"/>
      <c r="V12" s="91"/>
      <c r="W12" s="91"/>
      <c r="X12" s="94"/>
    </row>
    <row r="14">
      <c r="Y14" s="95"/>
    </row>
    <row r="15">
      <c r="Y15" s="95"/>
    </row>
    <row r="16">
      <c r="Y16" s="95"/>
    </row>
    <row r="17">
      <c r="Y17" s="95"/>
    </row>
    <row r="18">
      <c r="Y18" s="95"/>
    </row>
    <row r="19">
      <c r="Y19" s="95"/>
    </row>
    <row r="20">
      <c r="Y20" s="95"/>
    </row>
    <row r="21" ht="15.75" customHeight="1">
      <c r="Y21" s="95"/>
    </row>
    <row r="22" ht="15.75" customHeight="1">
      <c r="Y22" s="95"/>
    </row>
    <row r="23" ht="15.75" customHeight="1">
      <c r="Y23" s="95"/>
    </row>
    <row r="24" ht="15.75" customHeight="1">
      <c r="Y24" s="95"/>
    </row>
    <row r="25" ht="15.75" customHeight="1">
      <c r="Y25" s="95"/>
    </row>
    <row r="26" ht="15.75" customHeight="1">
      <c r="Y26" s="95"/>
    </row>
    <row r="27" ht="15.75" customHeight="1"/>
    <row r="28" ht="15.75" customHeight="1">
      <c r="Y28" s="95"/>
    </row>
    <row r="29" ht="15.75" customHeight="1">
      <c r="Y29" s="95"/>
    </row>
    <row r="30" ht="15.75" customHeight="1">
      <c r="Y30" s="95"/>
    </row>
    <row r="31" ht="15.75" customHeight="1"/>
    <row r="32" ht="15.75" customHeight="1">
      <c r="Y32" s="97"/>
    </row>
    <row r="33" ht="15.75" customHeight="1">
      <c r="Y33" s="97"/>
    </row>
    <row r="34" ht="15.75" customHeight="1">
      <c r="Y34" s="97"/>
    </row>
    <row r="35" ht="15.75" customHeight="1">
      <c r="Y35" s="97"/>
    </row>
    <row r="36" ht="15.75" customHeight="1">
      <c r="Y36" s="97"/>
    </row>
    <row r="37" ht="15.75" customHeight="1">
      <c r="Y37" s="97"/>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D4:D5"/>
    <mergeCell ref="E4:E5"/>
    <mergeCell ref="F4:F5"/>
    <mergeCell ref="G4:I4"/>
    <mergeCell ref="J4:J5"/>
    <mergeCell ref="K4:K5"/>
    <mergeCell ref="L4:X4"/>
    <mergeCell ref="A12:X12"/>
    <mergeCell ref="A1:C2"/>
    <mergeCell ref="D1:X1"/>
    <mergeCell ref="D2:X2"/>
    <mergeCell ref="A3:I3"/>
    <mergeCell ref="J3:X3"/>
    <mergeCell ref="A4:B5"/>
    <mergeCell ref="C4:C5"/>
  </mergeCells>
  <conditionalFormatting sqref="L6:X6">
    <cfRule type="cellIs" dxfId="0" priority="1" operator="between">
      <formula>0.151</formula>
      <formula>1000000</formula>
    </cfRule>
  </conditionalFormatting>
  <conditionalFormatting sqref="L6:X6">
    <cfRule type="cellIs" dxfId="1" priority="2" operator="between">
      <formula>0.101</formula>
      <formula>0.15</formula>
    </cfRule>
  </conditionalFormatting>
  <conditionalFormatting sqref="L6:X6">
    <cfRule type="cellIs" dxfId="2" priority="3" operator="lessThan">
      <formula>0.1</formula>
    </cfRule>
  </conditionalFormatting>
  <conditionalFormatting sqref="L7:X7">
    <cfRule type="cellIs" dxfId="0" priority="4" operator="between">
      <formula>1.1</formula>
      <formula>100000000000</formula>
    </cfRule>
  </conditionalFormatting>
  <conditionalFormatting sqref="L7:X7">
    <cfRule type="cellIs" dxfId="1" priority="5" operator="between">
      <formula>0</formula>
      <formula>1</formula>
    </cfRule>
  </conditionalFormatting>
  <conditionalFormatting sqref="L7:X7">
    <cfRule type="cellIs" dxfId="2" priority="6" operator="lessThan">
      <formula>0</formula>
    </cfRule>
  </conditionalFormatting>
  <conditionalFormatting sqref="L8:X8">
    <cfRule type="cellIs" dxfId="2" priority="7" operator="between">
      <formula>0.101</formula>
      <formula>1000000</formula>
    </cfRule>
  </conditionalFormatting>
  <conditionalFormatting sqref="L8:X8">
    <cfRule type="cellIs" dxfId="1" priority="8" operator="between">
      <formula>0.05</formula>
      <formula>0.1</formula>
    </cfRule>
  </conditionalFormatting>
  <conditionalFormatting sqref="L8:X8">
    <cfRule type="cellIs" dxfId="0" priority="9" operator="lessThan">
      <formula>0.05</formula>
    </cfRule>
  </conditionalFormatting>
  <conditionalFormatting sqref="L9:X9">
    <cfRule type="cellIs" dxfId="0" priority="10" operator="between">
      <formula>1.1</formula>
      <formula>10000000000</formula>
    </cfRule>
  </conditionalFormatting>
  <conditionalFormatting sqref="L9:X9">
    <cfRule type="cellIs" dxfId="1" priority="11" operator="between">
      <formula>0</formula>
      <formula>1</formula>
    </cfRule>
  </conditionalFormatting>
  <conditionalFormatting sqref="L9:X9">
    <cfRule type="cellIs" dxfId="2" priority="12" operator="lessThan">
      <formula>0</formula>
    </cfRule>
  </conditionalFormatting>
  <conditionalFormatting sqref="L10:X10">
    <cfRule type="cellIs" dxfId="2" priority="13" operator="between">
      <formula>0.4901</formula>
      <formula>100000000</formula>
    </cfRule>
  </conditionalFormatting>
  <conditionalFormatting sqref="L10:X10">
    <cfRule type="cellIs" dxfId="1" priority="14" operator="between">
      <formula>0.41</formula>
      <formula>0.49</formula>
    </cfRule>
  </conditionalFormatting>
  <conditionalFormatting sqref="L10:X10">
    <cfRule type="cellIs" dxfId="0" priority="15" operator="lessThan">
      <formula>0.41</formula>
    </cfRule>
  </conditionalFormatting>
  <conditionalFormatting sqref="L11:X11">
    <cfRule type="cellIs" dxfId="2" priority="16" operator="lessThan">
      <formula>2</formula>
    </cfRule>
  </conditionalFormatting>
  <conditionalFormatting sqref="L11:X11">
    <cfRule type="cellIs" dxfId="1" priority="17" operator="between">
      <formula>2</formula>
      <formula>3.99</formula>
    </cfRule>
  </conditionalFormatting>
  <conditionalFormatting sqref="L11:X11">
    <cfRule type="cellIs" dxfId="0" priority="18" operator="between">
      <formula>4</formula>
      <formula>1000000000000</formula>
    </cfRule>
  </conditionalFormatting>
  <dataValidations>
    <dataValidation type="list" allowBlank="1" showErrorMessage="1" sqref="E6:E11">
      <formula1>$Y$32:$Y$37</formula1>
    </dataValidation>
    <dataValidation type="list" allowBlank="1" showErrorMessage="1" sqref="J3">
      <formula1>$Y$14:$Y$26</formula1>
    </dataValidation>
    <dataValidation type="list" allowBlank="1" showErrorMessage="1" sqref="F6:F11">
      <formula1>$Y$28:$Y$30</formula1>
    </dataValidation>
  </dataValidations>
  <printOptions/>
  <pageMargins bottom="0.1968503937007874" footer="0.0" header="0.0" left="0.17" right="0.17" top="0.1968503937007874"/>
  <pageSetup scale="75" orientation="landscape"/>
  <headerFooter>
    <oddFooter>&amp;RDiseñado por: Wilson Andrade González</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86"/>
    <col customWidth="1" min="2" max="2" width="26.86"/>
    <col customWidth="1" min="3" max="3" width="16.86"/>
    <col customWidth="1" min="4" max="4" width="12.57"/>
    <col customWidth="1" min="5" max="5" width="14.57"/>
    <col customWidth="1" min="6" max="6" width="15.57"/>
    <col customWidth="1" min="7" max="8" width="14.14"/>
    <col customWidth="1" min="9" max="11" width="7.71"/>
    <col customWidth="1" min="12" max="12" width="8.29"/>
    <col customWidth="1" min="13" max="14" width="7.71"/>
    <col customWidth="1" min="15" max="15" width="16.29"/>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9" width="11.43"/>
  </cols>
  <sheetData>
    <row r="1" ht="27.75" customHeight="1">
      <c r="A1" s="37"/>
      <c r="B1" s="38"/>
      <c r="C1" s="39"/>
      <c r="D1" s="40" t="s">
        <v>59</v>
      </c>
      <c r="E1" s="41"/>
      <c r="F1" s="41"/>
      <c r="G1" s="41"/>
      <c r="H1" s="41"/>
      <c r="I1" s="41"/>
      <c r="J1" s="41"/>
      <c r="K1" s="41"/>
      <c r="L1" s="41"/>
      <c r="M1" s="41"/>
      <c r="N1" s="41"/>
      <c r="O1" s="42"/>
      <c r="P1" s="43"/>
      <c r="Q1" s="43"/>
      <c r="R1" s="43"/>
      <c r="S1" s="43"/>
      <c r="T1" s="43"/>
      <c r="U1" s="43"/>
      <c r="V1" s="43"/>
      <c r="W1" s="43"/>
      <c r="X1" s="43"/>
      <c r="Y1" s="43"/>
      <c r="Z1" s="43"/>
      <c r="AA1" s="43"/>
      <c r="AB1" s="43"/>
      <c r="AC1" s="43"/>
    </row>
    <row r="2" ht="24.75" customHeight="1">
      <c r="A2" s="45"/>
      <c r="B2" s="46"/>
      <c r="C2" s="47"/>
      <c r="D2" s="48" t="s">
        <v>1</v>
      </c>
      <c r="E2" s="49"/>
      <c r="F2" s="49"/>
      <c r="G2" s="49"/>
      <c r="H2" s="49"/>
      <c r="I2" s="49"/>
      <c r="J2" s="49"/>
      <c r="K2" s="49"/>
      <c r="L2" s="49"/>
      <c r="M2" s="49"/>
      <c r="N2" s="49"/>
      <c r="O2" s="50"/>
      <c r="P2" s="43"/>
      <c r="Q2" s="43"/>
      <c r="R2" s="43"/>
      <c r="S2" s="43"/>
      <c r="T2" s="43"/>
      <c r="U2" s="43"/>
      <c r="V2" s="43"/>
      <c r="W2" s="43"/>
      <c r="X2" s="43"/>
      <c r="Y2" s="43"/>
      <c r="Z2" s="43"/>
      <c r="AA2" s="43"/>
      <c r="AB2" s="43"/>
      <c r="AC2" s="43"/>
    </row>
    <row r="3" ht="13.5" customHeight="1">
      <c r="A3" s="51" t="s">
        <v>60</v>
      </c>
      <c r="B3" s="52"/>
      <c r="C3" s="52"/>
      <c r="D3" s="52"/>
      <c r="E3" s="53"/>
      <c r="F3" s="54" t="str">
        <f>'SET-G. Financiera'!J3</f>
        <v>GESTIÓN FINANCIERA</v>
      </c>
      <c r="G3" s="52"/>
      <c r="H3" s="52"/>
      <c r="I3" s="52"/>
      <c r="J3" s="52"/>
      <c r="K3" s="52"/>
      <c r="L3" s="52"/>
      <c r="M3" s="52"/>
      <c r="N3" s="52"/>
      <c r="O3" s="55"/>
      <c r="P3" s="43"/>
      <c r="Q3" s="43"/>
      <c r="R3" s="43"/>
      <c r="S3" s="43"/>
      <c r="T3" s="43"/>
      <c r="U3" s="43"/>
      <c r="V3" s="43"/>
      <c r="W3" s="43"/>
      <c r="X3" s="43"/>
      <c r="Y3" s="43"/>
      <c r="Z3" s="43"/>
      <c r="AA3" s="43"/>
      <c r="AB3" s="43"/>
      <c r="AC3" s="43"/>
    </row>
    <row r="4" ht="15.75" customHeight="1">
      <c r="A4" s="56" t="s">
        <v>4</v>
      </c>
      <c r="B4" s="57"/>
      <c r="C4" s="57"/>
      <c r="D4" s="57"/>
      <c r="E4" s="58"/>
      <c r="F4" s="63" t="str">
        <f>'SET-G. Financiera'!$B6</f>
        <v>Margen Bruto De Utilidad </v>
      </c>
      <c r="G4" s="64"/>
      <c r="H4" s="64"/>
      <c r="I4" s="64"/>
      <c r="J4" s="64"/>
      <c r="K4" s="64"/>
      <c r="L4" s="64"/>
      <c r="M4" s="64"/>
      <c r="N4" s="64"/>
      <c r="O4" s="66"/>
      <c r="P4" s="43"/>
      <c r="Q4" s="43"/>
      <c r="R4" s="43"/>
      <c r="S4" s="43"/>
      <c r="T4" s="43"/>
      <c r="U4" s="43"/>
      <c r="V4" s="43"/>
      <c r="W4" s="43"/>
      <c r="X4" s="43"/>
      <c r="Y4" s="43"/>
      <c r="Z4" s="43"/>
      <c r="AA4" s="43"/>
      <c r="AB4" s="43"/>
      <c r="AC4" s="43"/>
    </row>
    <row r="5" ht="15.75" customHeight="1">
      <c r="A5" s="56" t="s">
        <v>65</v>
      </c>
      <c r="B5" s="57"/>
      <c r="C5" s="57"/>
      <c r="D5" s="57"/>
      <c r="E5" s="58"/>
      <c r="F5" s="62" t="str">
        <f>'SET-G. Financiera'!F6</f>
        <v>Eficiencia </v>
      </c>
      <c r="G5" s="57"/>
      <c r="H5" s="57"/>
      <c r="I5" s="57"/>
      <c r="J5" s="57"/>
      <c r="K5" s="57"/>
      <c r="L5" s="57"/>
      <c r="M5" s="57"/>
      <c r="N5" s="57"/>
      <c r="O5" s="60"/>
      <c r="P5" s="43"/>
      <c r="Q5" s="43"/>
      <c r="R5" s="43"/>
      <c r="S5" s="43"/>
      <c r="T5" s="43"/>
      <c r="U5" s="43"/>
      <c r="V5" s="43"/>
      <c r="W5" s="43"/>
      <c r="X5" s="43"/>
      <c r="Y5" s="43"/>
      <c r="Z5" s="43"/>
      <c r="AA5" s="43"/>
      <c r="AB5" s="43"/>
      <c r="AC5" s="43"/>
    </row>
    <row r="6" ht="17.25" customHeight="1">
      <c r="A6" s="65" t="s">
        <v>69</v>
      </c>
      <c r="B6" s="67"/>
      <c r="C6" s="67"/>
      <c r="D6" s="67"/>
      <c r="E6" s="68"/>
      <c r="F6" s="69" t="s">
        <v>70</v>
      </c>
      <c r="G6" s="70" t="str">
        <f>'SET-G. Financiera'!A6</f>
        <v>IN01</v>
      </c>
      <c r="H6" s="67"/>
      <c r="I6" s="67"/>
      <c r="J6" s="67"/>
      <c r="K6" s="67"/>
      <c r="L6" s="67"/>
      <c r="M6" s="67"/>
      <c r="N6" s="67"/>
      <c r="O6" s="71"/>
      <c r="P6" s="43"/>
      <c r="Q6" s="43"/>
      <c r="R6" s="43"/>
      <c r="S6" s="43"/>
      <c r="T6" s="43"/>
      <c r="U6" s="43"/>
      <c r="V6" s="43"/>
      <c r="W6" s="43"/>
      <c r="X6" s="43"/>
      <c r="Y6" s="43"/>
      <c r="Z6" s="43"/>
      <c r="AA6" s="43"/>
      <c r="AB6" s="43"/>
      <c r="AC6" s="43"/>
    </row>
    <row r="7" ht="12.75" customHeight="1">
      <c r="A7" s="72" t="s">
        <v>71</v>
      </c>
      <c r="B7" s="38"/>
      <c r="C7" s="38"/>
      <c r="D7" s="73"/>
      <c r="E7" s="74" t="s">
        <v>72</v>
      </c>
      <c r="F7" s="75" t="s">
        <v>73</v>
      </c>
      <c r="G7" s="73"/>
      <c r="H7" s="74" t="s">
        <v>74</v>
      </c>
      <c r="I7" s="74" t="s">
        <v>79</v>
      </c>
      <c r="J7" s="75" t="s">
        <v>84</v>
      </c>
      <c r="K7" s="73"/>
      <c r="L7" s="77" t="s">
        <v>85</v>
      </c>
      <c r="M7" s="52"/>
      <c r="N7" s="52"/>
      <c r="O7" s="55"/>
      <c r="P7" s="43"/>
      <c r="Q7" s="43"/>
      <c r="R7" s="43"/>
      <c r="S7" s="43"/>
      <c r="T7" s="43"/>
      <c r="U7" s="43"/>
      <c r="V7" s="43"/>
      <c r="W7" s="43"/>
      <c r="X7" s="43"/>
      <c r="Y7" s="43"/>
      <c r="Z7" s="43"/>
      <c r="AA7" s="43"/>
      <c r="AB7" s="43"/>
      <c r="AC7" s="43"/>
    </row>
    <row r="8" ht="46.5" customHeight="1">
      <c r="A8" s="79"/>
      <c r="B8" s="80"/>
      <c r="C8" s="80"/>
      <c r="D8" s="81"/>
      <c r="E8" s="82"/>
      <c r="F8" s="83"/>
      <c r="G8" s="81"/>
      <c r="H8" s="82"/>
      <c r="I8" s="82"/>
      <c r="J8" s="83"/>
      <c r="K8" s="81"/>
      <c r="L8" s="85" t="s">
        <v>86</v>
      </c>
      <c r="M8" s="58"/>
      <c r="N8" s="85" t="s">
        <v>87</v>
      </c>
      <c r="O8" s="60"/>
      <c r="P8" s="43"/>
      <c r="Q8" s="43"/>
      <c r="R8" s="43"/>
      <c r="S8" s="43"/>
      <c r="T8" s="43"/>
      <c r="U8" s="43"/>
      <c r="V8" s="43"/>
      <c r="W8" s="43"/>
      <c r="X8" s="43"/>
      <c r="Y8" s="43"/>
      <c r="Z8" s="43"/>
      <c r="AA8" s="43"/>
      <c r="AB8" s="43"/>
      <c r="AC8" s="43"/>
    </row>
    <row r="9" ht="57.0" customHeight="1">
      <c r="A9" s="86" t="str">
        <f>'SET-G. Financiera'!$C6</f>
        <v>Mostrar la capacidad de la empresa en el manejo de sus ventas, para generar utilidades brutas, es decir, antes de gastos de administración, de ventas, otros ingresos, otros egresos e impuestos. (Representa el % de utilidad bruta que se genera con las ventas de servicios de la institución)</v>
      </c>
      <c r="B9" s="67"/>
      <c r="C9" s="67"/>
      <c r="D9" s="68"/>
      <c r="E9" s="87" t="s">
        <v>88</v>
      </c>
      <c r="F9" s="88" t="str">
        <f>'SET-G. Financiera'!$D6</f>
        <v>Utilidad Operacional / Ventas Netas</v>
      </c>
      <c r="G9" s="68"/>
      <c r="H9" s="92">
        <f>$C16</f>
        <v>0.17</v>
      </c>
      <c r="I9" s="93" t="str">
        <f>'SET-G. Financiera'!$E6</f>
        <v>Mensual</v>
      </c>
      <c r="J9" s="96" t="s">
        <v>90</v>
      </c>
      <c r="K9" s="67"/>
      <c r="L9" s="67"/>
      <c r="M9" s="67"/>
      <c r="N9" s="67"/>
      <c r="O9" s="71"/>
      <c r="P9" s="43"/>
      <c r="Q9" s="43"/>
      <c r="R9" s="43"/>
      <c r="S9" s="43"/>
      <c r="T9" s="43"/>
      <c r="U9" s="43"/>
      <c r="V9" s="43"/>
      <c r="W9" s="43"/>
      <c r="X9" s="43"/>
      <c r="Y9" s="43"/>
      <c r="Z9" s="43"/>
      <c r="AA9" s="43"/>
      <c r="AB9" s="43"/>
      <c r="AC9" s="43"/>
    </row>
    <row r="10" ht="13.5" customHeight="1">
      <c r="A10" s="98" t="s">
        <v>91</v>
      </c>
      <c r="B10" s="41"/>
      <c r="C10" s="41"/>
      <c r="D10" s="41"/>
      <c r="E10" s="41"/>
      <c r="F10" s="41"/>
      <c r="G10" s="41"/>
      <c r="H10" s="41"/>
      <c r="I10" s="41"/>
      <c r="J10" s="41"/>
      <c r="K10" s="41"/>
      <c r="L10" s="41"/>
      <c r="M10" s="41"/>
      <c r="N10" s="41"/>
      <c r="O10" s="42"/>
      <c r="P10" s="43"/>
      <c r="Q10" s="43"/>
      <c r="R10" s="43"/>
      <c r="S10" s="43"/>
      <c r="T10" s="43"/>
      <c r="U10" s="43"/>
      <c r="V10" s="43"/>
      <c r="W10" s="43"/>
      <c r="X10" s="43"/>
      <c r="Y10" s="43"/>
      <c r="Z10" s="43"/>
      <c r="AA10" s="43"/>
      <c r="AB10" s="43"/>
      <c r="AC10" s="43"/>
    </row>
    <row r="11" ht="21.75" customHeight="1">
      <c r="A11" s="99"/>
      <c r="B11" s="46"/>
      <c r="C11" s="46"/>
      <c r="D11" s="46"/>
      <c r="E11" s="46"/>
      <c r="F11" s="46"/>
      <c r="G11" s="46"/>
      <c r="H11" s="46"/>
      <c r="I11" s="46"/>
      <c r="J11" s="46"/>
      <c r="K11" s="46"/>
      <c r="L11" s="46"/>
      <c r="M11" s="46"/>
      <c r="N11" s="46"/>
      <c r="O11" s="47"/>
      <c r="P11" s="43"/>
      <c r="Q11" s="43"/>
      <c r="R11" s="43"/>
      <c r="S11" s="43"/>
      <c r="T11" s="43"/>
      <c r="U11" s="43"/>
      <c r="V11" s="43"/>
      <c r="W11" s="43"/>
      <c r="X11" s="43"/>
      <c r="Y11" s="43"/>
      <c r="Z11" s="43"/>
      <c r="AA11" s="43"/>
      <c r="AB11" s="43"/>
      <c r="AC11" s="43"/>
    </row>
    <row r="12" ht="15.0" customHeight="1">
      <c r="A12" s="100" t="s">
        <v>92</v>
      </c>
      <c r="B12" s="102"/>
      <c r="C12" s="102"/>
      <c r="D12" s="102"/>
      <c r="E12" s="102"/>
      <c r="F12" s="102"/>
      <c r="G12" s="102"/>
      <c r="H12" s="102"/>
      <c r="I12" s="102"/>
      <c r="J12" s="102"/>
      <c r="K12" s="102"/>
      <c r="L12" s="102"/>
      <c r="M12" s="102"/>
      <c r="N12" s="102"/>
      <c r="O12" s="103"/>
      <c r="P12" s="43"/>
      <c r="Q12" s="43"/>
      <c r="R12" s="43"/>
      <c r="S12" s="43"/>
      <c r="T12" s="43"/>
      <c r="U12" s="43"/>
      <c r="V12" s="104"/>
      <c r="W12" s="105"/>
      <c r="X12" s="105"/>
      <c r="Y12" s="43"/>
      <c r="Z12" s="43"/>
      <c r="AA12" s="43"/>
      <c r="AB12" s="43"/>
      <c r="AC12" s="43"/>
    </row>
    <row r="13" ht="16.5" customHeight="1">
      <c r="A13" s="106" t="s">
        <v>93</v>
      </c>
      <c r="B13" s="52"/>
      <c r="C13" s="52"/>
      <c r="D13" s="52"/>
      <c r="E13" s="52"/>
      <c r="F13" s="52"/>
      <c r="G13" s="52"/>
      <c r="H13" s="52"/>
      <c r="I13" s="52"/>
      <c r="J13" s="52"/>
      <c r="K13" s="52"/>
      <c r="L13" s="52"/>
      <c r="M13" s="52"/>
      <c r="N13" s="52"/>
      <c r="O13" s="55"/>
      <c r="P13" s="43"/>
      <c r="Q13" s="43"/>
      <c r="R13" s="43"/>
      <c r="S13" s="43"/>
      <c r="T13" s="43"/>
      <c r="U13" s="43"/>
      <c r="V13" s="104"/>
      <c r="W13" s="107"/>
      <c r="X13" s="107"/>
      <c r="Y13" s="43"/>
      <c r="Z13" s="43"/>
      <c r="AA13" s="43"/>
      <c r="AB13" s="43"/>
      <c r="AC13" s="43"/>
    </row>
    <row r="14" ht="16.5" customHeight="1">
      <c r="A14" s="108" t="s">
        <v>94</v>
      </c>
      <c r="B14" s="58"/>
      <c r="C14" s="109" t="s">
        <v>17</v>
      </c>
      <c r="D14" s="109" t="s">
        <v>18</v>
      </c>
      <c r="E14" s="109" t="s">
        <v>19</v>
      </c>
      <c r="F14" s="109" t="s">
        <v>20</v>
      </c>
      <c r="G14" s="109" t="s">
        <v>21</v>
      </c>
      <c r="H14" s="109" t="s">
        <v>22</v>
      </c>
      <c r="I14" s="109" t="s">
        <v>23</v>
      </c>
      <c r="J14" s="109" t="s">
        <v>24</v>
      </c>
      <c r="K14" s="109" t="s">
        <v>25</v>
      </c>
      <c r="L14" s="109" t="s">
        <v>26</v>
      </c>
      <c r="M14" s="109" t="s">
        <v>27</v>
      </c>
      <c r="N14" s="109" t="s">
        <v>28</v>
      </c>
      <c r="O14" s="110" t="s">
        <v>95</v>
      </c>
      <c r="P14" s="43"/>
      <c r="Q14" s="43"/>
      <c r="R14" s="43"/>
      <c r="S14" s="43"/>
      <c r="T14" s="43"/>
      <c r="U14" s="43"/>
      <c r="V14" s="104"/>
      <c r="W14" s="107"/>
      <c r="X14" s="107"/>
      <c r="Y14" s="43"/>
      <c r="Z14" s="43"/>
      <c r="AA14" s="43"/>
      <c r="AB14" s="43"/>
      <c r="AC14" s="43"/>
    </row>
    <row r="15" ht="16.5" customHeight="1">
      <c r="A15" s="56" t="s">
        <v>10</v>
      </c>
      <c r="B15" s="58"/>
      <c r="C15" s="112">
        <v>0.1299</v>
      </c>
      <c r="D15" s="114">
        <f t="shared" ref="D15:O15" si="1">$C$15</f>
        <v>0.1299</v>
      </c>
      <c r="E15" s="114">
        <f t="shared" si="1"/>
        <v>0.1299</v>
      </c>
      <c r="F15" s="114">
        <f t="shared" si="1"/>
        <v>0.1299</v>
      </c>
      <c r="G15" s="114">
        <f t="shared" si="1"/>
        <v>0.1299</v>
      </c>
      <c r="H15" s="114">
        <f t="shared" si="1"/>
        <v>0.1299</v>
      </c>
      <c r="I15" s="114">
        <f t="shared" si="1"/>
        <v>0.1299</v>
      </c>
      <c r="J15" s="114">
        <f t="shared" si="1"/>
        <v>0.1299</v>
      </c>
      <c r="K15" s="114">
        <f t="shared" si="1"/>
        <v>0.1299</v>
      </c>
      <c r="L15" s="114">
        <f t="shared" si="1"/>
        <v>0.1299</v>
      </c>
      <c r="M15" s="114">
        <f t="shared" si="1"/>
        <v>0.1299</v>
      </c>
      <c r="N15" s="114">
        <f t="shared" si="1"/>
        <v>0.1299</v>
      </c>
      <c r="O15" s="116">
        <f t="shared" si="1"/>
        <v>0.1299</v>
      </c>
      <c r="P15" s="43"/>
      <c r="Q15" s="43"/>
      <c r="R15" s="43"/>
      <c r="S15" s="43"/>
      <c r="T15" s="43"/>
      <c r="U15" s="43"/>
      <c r="V15" s="104"/>
      <c r="W15" s="107"/>
      <c r="X15" s="107"/>
      <c r="Y15" s="43"/>
      <c r="Z15" s="43"/>
      <c r="AA15" s="43"/>
      <c r="AB15" s="43"/>
      <c r="AC15" s="43"/>
    </row>
    <row r="16" ht="17.25" customHeight="1">
      <c r="A16" s="56" t="s">
        <v>97</v>
      </c>
      <c r="B16" s="58"/>
      <c r="C16" s="112">
        <v>0.17</v>
      </c>
      <c r="D16" s="114">
        <f t="shared" ref="D16:O16" si="2">$C$16</f>
        <v>0.17</v>
      </c>
      <c r="E16" s="114">
        <f t="shared" si="2"/>
        <v>0.17</v>
      </c>
      <c r="F16" s="114">
        <f t="shared" si="2"/>
        <v>0.17</v>
      </c>
      <c r="G16" s="114">
        <f t="shared" si="2"/>
        <v>0.17</v>
      </c>
      <c r="H16" s="114">
        <f t="shared" si="2"/>
        <v>0.17</v>
      </c>
      <c r="I16" s="114">
        <f t="shared" si="2"/>
        <v>0.17</v>
      </c>
      <c r="J16" s="114">
        <f t="shared" si="2"/>
        <v>0.17</v>
      </c>
      <c r="K16" s="114">
        <f t="shared" si="2"/>
        <v>0.17</v>
      </c>
      <c r="L16" s="114">
        <f t="shared" si="2"/>
        <v>0.17</v>
      </c>
      <c r="M16" s="114">
        <f t="shared" si="2"/>
        <v>0.17</v>
      </c>
      <c r="N16" s="114">
        <f t="shared" si="2"/>
        <v>0.17</v>
      </c>
      <c r="O16" s="116">
        <f t="shared" si="2"/>
        <v>0.17</v>
      </c>
      <c r="P16" s="43"/>
      <c r="Q16" s="43"/>
      <c r="R16" s="43"/>
      <c r="S16" s="43"/>
      <c r="T16" s="43"/>
      <c r="U16" s="43"/>
      <c r="V16" s="104"/>
      <c r="W16" s="107"/>
      <c r="X16" s="107"/>
      <c r="Y16" s="43"/>
      <c r="Z16" s="43"/>
      <c r="AA16" s="43"/>
      <c r="AB16" s="43"/>
      <c r="AC16" s="43"/>
    </row>
    <row r="17" ht="17.25" customHeight="1">
      <c r="A17" s="117" t="s">
        <v>98</v>
      </c>
      <c r="B17" s="58"/>
      <c r="C17" s="120">
        <f t="shared" ref="C17:O17" si="3">IF((C19),C18/C19,"-")</f>
        <v>0.4974292207</v>
      </c>
      <c r="D17" s="120">
        <f t="shared" si="3"/>
        <v>-1.902796632</v>
      </c>
      <c r="E17" s="120">
        <f t="shared" si="3"/>
        <v>-0.5667479331</v>
      </c>
      <c r="F17" s="120">
        <f t="shared" si="3"/>
        <v>-0.563166404</v>
      </c>
      <c r="G17" s="120">
        <f t="shared" si="3"/>
        <v>-0.6199382177</v>
      </c>
      <c r="H17" s="120">
        <f t="shared" si="3"/>
        <v>-0.665420129</v>
      </c>
      <c r="I17" s="120" t="str">
        <f t="shared" si="3"/>
        <v>-</v>
      </c>
      <c r="J17" s="120" t="str">
        <f t="shared" si="3"/>
        <v>-</v>
      </c>
      <c r="K17" s="120" t="str">
        <f t="shared" si="3"/>
        <v>-</v>
      </c>
      <c r="L17" s="120" t="str">
        <f t="shared" si="3"/>
        <v>-</v>
      </c>
      <c r="M17" s="120" t="str">
        <f t="shared" si="3"/>
        <v>-</v>
      </c>
      <c r="N17" s="120" t="str">
        <f t="shared" si="3"/>
        <v>-</v>
      </c>
      <c r="O17" s="124">
        <f t="shared" si="3"/>
        <v>-0.5528519805</v>
      </c>
      <c r="P17" s="43"/>
      <c r="Q17" s="43"/>
      <c r="R17" s="43"/>
      <c r="S17" s="43"/>
      <c r="T17" s="43"/>
      <c r="U17" s="43"/>
      <c r="V17" s="104"/>
      <c r="W17" s="107"/>
      <c r="X17" s="107"/>
      <c r="Y17" s="43"/>
      <c r="Z17" s="43"/>
      <c r="AA17" s="43"/>
      <c r="AB17" s="43"/>
      <c r="AC17" s="43"/>
    </row>
    <row r="18" ht="31.5" customHeight="1">
      <c r="A18" s="122" t="s">
        <v>99</v>
      </c>
      <c r="B18" s="123" t="s">
        <v>101</v>
      </c>
      <c r="C18" s="125">
        <v>6.52745864E8</v>
      </c>
      <c r="D18" s="125">
        <v>-9.74530331E8</v>
      </c>
      <c r="E18" s="125">
        <v>-8.83482708E8</v>
      </c>
      <c r="F18" s="125">
        <v>-1.271956365E9</v>
      </c>
      <c r="G18" s="125">
        <v>-1.774554901E9</v>
      </c>
      <c r="H18" s="125">
        <v>-2.659158752E9</v>
      </c>
      <c r="I18" s="129"/>
      <c r="J18" s="129"/>
      <c r="K18" s="129"/>
      <c r="L18" s="129"/>
      <c r="M18" s="129"/>
      <c r="N18" s="129"/>
      <c r="O18" s="127">
        <f t="shared" ref="O18:O19" si="4">SUM(C18:N18)</f>
        <v>-6910937193</v>
      </c>
      <c r="P18" s="43"/>
      <c r="Q18" s="43"/>
      <c r="R18" s="43"/>
      <c r="S18" s="43"/>
      <c r="T18" s="43"/>
      <c r="U18" s="43"/>
      <c r="V18" s="104"/>
      <c r="W18" s="107"/>
      <c r="X18" s="107"/>
      <c r="Y18" s="43"/>
      <c r="Z18" s="43"/>
      <c r="AA18" s="43"/>
      <c r="AB18" s="43">
        <v>0.0</v>
      </c>
      <c r="AC18" s="43">
        <f>(AB18)*100</f>
        <v>0</v>
      </c>
    </row>
    <row r="19" ht="23.25" customHeight="1">
      <c r="A19" s="128"/>
      <c r="B19" s="123" t="s">
        <v>106</v>
      </c>
      <c r="C19" s="125">
        <v>1.31223868E9</v>
      </c>
      <c r="D19" s="125">
        <v>5.12156851E8</v>
      </c>
      <c r="E19" s="125">
        <v>1.558863573E9</v>
      </c>
      <c r="F19" s="125">
        <v>2.258579979E9</v>
      </c>
      <c r="G19" s="125">
        <v>2.862470566E9</v>
      </c>
      <c r="H19" s="125">
        <v>3.996210268E9</v>
      </c>
      <c r="I19" s="129"/>
      <c r="J19" s="129"/>
      <c r="K19" s="129"/>
      <c r="L19" s="129"/>
      <c r="M19" s="129"/>
      <c r="N19" s="129"/>
      <c r="O19" s="127">
        <f t="shared" si="4"/>
        <v>12500519917</v>
      </c>
      <c r="P19" s="43"/>
      <c r="Q19" s="43"/>
      <c r="R19" s="43"/>
      <c r="S19" s="43"/>
      <c r="T19" s="43"/>
      <c r="U19" s="43"/>
      <c r="V19" s="104"/>
      <c r="W19" s="107"/>
      <c r="X19" s="107"/>
      <c r="Y19" s="43"/>
      <c r="Z19" s="43"/>
      <c r="AA19" s="43"/>
      <c r="AB19" s="43"/>
      <c r="AC19" s="43"/>
    </row>
    <row r="20" ht="17.25" customHeight="1">
      <c r="A20" s="128"/>
      <c r="B20" s="123"/>
      <c r="C20" s="129"/>
      <c r="D20" s="129"/>
      <c r="E20" s="129"/>
      <c r="F20" s="129"/>
      <c r="G20" s="129"/>
      <c r="H20" s="129"/>
      <c r="I20" s="129"/>
      <c r="J20" s="129"/>
      <c r="K20" s="129"/>
      <c r="L20" s="129"/>
      <c r="M20" s="129"/>
      <c r="N20" s="129"/>
      <c r="O20" s="131"/>
      <c r="P20" s="43"/>
      <c r="Q20" s="43"/>
      <c r="R20" s="43"/>
      <c r="S20" s="43"/>
      <c r="T20" s="43"/>
      <c r="U20" s="43"/>
      <c r="V20" s="104"/>
      <c r="W20" s="107"/>
      <c r="X20" s="107"/>
      <c r="Y20" s="43"/>
      <c r="Z20" s="43"/>
      <c r="AA20" s="43"/>
      <c r="AB20" s="43"/>
      <c r="AC20" s="43"/>
    </row>
    <row r="21" ht="18.0" customHeight="1">
      <c r="A21" s="132"/>
      <c r="B21" s="136" t="s">
        <v>105</v>
      </c>
      <c r="C21" s="134"/>
      <c r="D21" s="134"/>
      <c r="E21" s="134"/>
      <c r="F21" s="134"/>
      <c r="G21" s="134"/>
      <c r="H21" s="134"/>
      <c r="I21" s="134"/>
      <c r="J21" s="134"/>
      <c r="K21" s="134"/>
      <c r="L21" s="134"/>
      <c r="M21" s="134"/>
      <c r="N21" s="134"/>
      <c r="O21" s="135"/>
      <c r="P21" s="43"/>
      <c r="Q21" s="43"/>
      <c r="R21" s="43"/>
      <c r="S21" s="43"/>
      <c r="T21" s="43"/>
      <c r="U21" s="43"/>
      <c r="V21" s="104"/>
      <c r="W21" s="107"/>
      <c r="X21" s="107"/>
      <c r="Y21" s="43"/>
      <c r="Z21" s="43"/>
      <c r="AA21" s="43"/>
      <c r="AB21" s="43"/>
      <c r="AC21" s="43"/>
    </row>
    <row r="22" ht="14.25" customHeight="1">
      <c r="A22" s="137" t="s">
        <v>107</v>
      </c>
      <c r="B22" s="38"/>
      <c r="C22" s="73"/>
      <c r="D22" s="141" t="str">
        <f>'SET-G. Financiera'!$G6</f>
        <v>Entre 16% y 100%</v>
      </c>
      <c r="E22" s="139"/>
      <c r="F22" s="139"/>
      <c r="G22" s="140"/>
      <c r="H22" s="141" t="str">
        <f>'SET-G. Financiera'!$H6</f>
        <v>Entre 10% y 15%</v>
      </c>
      <c r="I22" s="139"/>
      <c r="J22" s="139"/>
      <c r="K22" s="140"/>
      <c r="L22" s="141" t="str">
        <f>'SET-G. Financiera'!$I6</f>
        <v>Menor al 10%</v>
      </c>
      <c r="M22" s="139"/>
      <c r="N22" s="139"/>
      <c r="O22" s="140"/>
      <c r="P22" s="43"/>
      <c r="Q22" s="43"/>
      <c r="R22" s="43"/>
      <c r="S22" s="43"/>
      <c r="T22" s="43"/>
      <c r="U22" s="43"/>
      <c r="V22" s="104"/>
      <c r="W22" s="107"/>
      <c r="X22" s="107"/>
      <c r="Y22" s="43"/>
      <c r="Z22" s="43"/>
      <c r="AA22" s="43"/>
      <c r="AB22" s="43"/>
      <c r="AC22" s="43"/>
    </row>
    <row r="23" ht="33.0" customHeight="1">
      <c r="A23" s="45"/>
      <c r="B23" s="46"/>
      <c r="C23" s="142"/>
      <c r="D23" s="143" t="s">
        <v>13</v>
      </c>
      <c r="E23" s="49"/>
      <c r="F23" s="49"/>
      <c r="G23" s="144"/>
      <c r="H23" s="145" t="s">
        <v>14</v>
      </c>
      <c r="I23" s="49"/>
      <c r="J23" s="49"/>
      <c r="K23" s="144"/>
      <c r="L23" s="146" t="s">
        <v>15</v>
      </c>
      <c r="M23" s="49"/>
      <c r="N23" s="49"/>
      <c r="O23" s="50"/>
      <c r="P23" s="43"/>
      <c r="Q23" s="43"/>
      <c r="R23" s="43"/>
      <c r="S23" s="43"/>
      <c r="T23" s="43"/>
      <c r="U23" s="43"/>
      <c r="V23" s="104"/>
      <c r="W23" s="107"/>
      <c r="X23" s="107"/>
      <c r="Y23" s="43"/>
      <c r="Z23" s="43"/>
      <c r="AA23" s="43"/>
      <c r="AB23" s="43"/>
      <c r="AC23" s="43"/>
    </row>
    <row r="24" ht="15.75" customHeight="1">
      <c r="A24" s="147" t="s">
        <v>108</v>
      </c>
      <c r="B24" s="49"/>
      <c r="C24" s="49"/>
      <c r="D24" s="49"/>
      <c r="E24" s="49"/>
      <c r="F24" s="49"/>
      <c r="G24" s="49"/>
      <c r="H24" s="49"/>
      <c r="I24" s="49"/>
      <c r="J24" s="49"/>
      <c r="K24" s="49"/>
      <c r="L24" s="49"/>
      <c r="M24" s="49"/>
      <c r="N24" s="49"/>
      <c r="O24" s="50"/>
      <c r="P24" s="43"/>
      <c r="Q24" s="43"/>
      <c r="R24" s="43"/>
      <c r="S24" s="43"/>
      <c r="T24" s="43"/>
      <c r="U24" s="43"/>
      <c r="V24" s="104"/>
      <c r="W24" s="107"/>
      <c r="X24" s="107"/>
      <c r="Y24" s="43"/>
      <c r="Z24" s="43"/>
      <c r="AA24" s="43"/>
      <c r="AB24" s="43"/>
      <c r="AC24" s="43"/>
    </row>
    <row r="25" ht="264.75" customHeight="1">
      <c r="A25" s="148"/>
      <c r="B25" s="139"/>
      <c r="C25" s="139"/>
      <c r="D25" s="139"/>
      <c r="E25" s="139"/>
      <c r="F25" s="139"/>
      <c r="G25" s="139"/>
      <c r="H25" s="139"/>
      <c r="I25" s="139"/>
      <c r="J25" s="139"/>
      <c r="K25" s="139"/>
      <c r="L25" s="139"/>
      <c r="M25" s="139"/>
      <c r="N25" s="139"/>
      <c r="O25" s="140"/>
      <c r="P25" s="43"/>
      <c r="Q25" s="43"/>
      <c r="R25" s="43"/>
      <c r="S25" s="43"/>
      <c r="T25" s="43"/>
      <c r="U25" s="43"/>
      <c r="V25" s="104"/>
      <c r="W25" s="43"/>
      <c r="X25" s="43"/>
      <c r="Y25" s="43"/>
      <c r="Z25" s="43"/>
      <c r="AA25" s="43"/>
      <c r="AB25" s="43"/>
      <c r="AC25" s="43"/>
    </row>
    <row r="26" ht="15.0" customHeight="1">
      <c r="A26" s="150" t="s">
        <v>110</v>
      </c>
      <c r="B26" s="52"/>
      <c r="C26" s="52"/>
      <c r="D26" s="52"/>
      <c r="E26" s="52"/>
      <c r="F26" s="52"/>
      <c r="G26" s="52"/>
      <c r="H26" s="52"/>
      <c r="I26" s="52"/>
      <c r="J26" s="52"/>
      <c r="K26" s="52"/>
      <c r="L26" s="52"/>
      <c r="M26" s="53"/>
      <c r="N26" s="151" t="s">
        <v>112</v>
      </c>
      <c r="O26" s="55"/>
      <c r="P26" s="43"/>
      <c r="Q26" s="43"/>
      <c r="R26" s="43"/>
      <c r="S26" s="43"/>
      <c r="T26" s="43"/>
      <c r="U26" s="43"/>
      <c r="V26" s="43"/>
      <c r="W26" s="43"/>
      <c r="X26" s="43"/>
      <c r="Y26" s="43"/>
      <c r="Z26" s="43"/>
      <c r="AA26" s="43"/>
      <c r="AB26" s="43"/>
      <c r="AC26" s="43"/>
    </row>
    <row r="27" ht="20.25" hidden="1" customHeight="1">
      <c r="A27" s="152"/>
      <c r="B27" s="57"/>
      <c r="C27" s="57"/>
      <c r="D27" s="57"/>
      <c r="E27" s="57"/>
      <c r="F27" s="57"/>
      <c r="G27" s="57"/>
      <c r="H27" s="57"/>
      <c r="I27" s="57"/>
      <c r="J27" s="57"/>
      <c r="K27" s="57"/>
      <c r="L27" s="57"/>
      <c r="M27" s="58"/>
      <c r="N27" s="153">
        <v>42005.0</v>
      </c>
      <c r="O27" s="60"/>
      <c r="P27" s="43"/>
      <c r="Q27" s="43"/>
      <c r="R27" s="43"/>
      <c r="S27" s="43"/>
      <c r="T27" s="43"/>
      <c r="U27" s="43"/>
      <c r="V27" s="43"/>
      <c r="W27" s="43"/>
      <c r="X27" s="43"/>
      <c r="Y27" s="43"/>
      <c r="Z27" s="43"/>
      <c r="AA27" s="43"/>
      <c r="AB27" s="43"/>
      <c r="AC27" s="43"/>
    </row>
    <row r="28" ht="23.25" hidden="1" customHeight="1">
      <c r="A28" s="152"/>
      <c r="B28" s="57"/>
      <c r="C28" s="57"/>
      <c r="D28" s="57"/>
      <c r="E28" s="57"/>
      <c r="F28" s="57"/>
      <c r="G28" s="57"/>
      <c r="H28" s="57"/>
      <c r="I28" s="57"/>
      <c r="J28" s="57"/>
      <c r="K28" s="57"/>
      <c r="L28" s="57"/>
      <c r="M28" s="58"/>
      <c r="N28" s="153">
        <v>42036.0</v>
      </c>
      <c r="O28" s="60"/>
      <c r="P28" s="43"/>
      <c r="Q28" s="43"/>
      <c r="R28" s="43"/>
      <c r="S28" s="43"/>
      <c r="T28" s="43"/>
      <c r="U28" s="43"/>
      <c r="V28" s="43"/>
      <c r="W28" s="43"/>
      <c r="X28" s="43"/>
      <c r="Y28" s="43"/>
      <c r="Z28" s="43"/>
      <c r="AA28" s="43"/>
      <c r="AB28" s="43"/>
      <c r="AC28" s="43"/>
    </row>
    <row r="29" ht="23.25" hidden="1" customHeight="1">
      <c r="A29" s="152"/>
      <c r="B29" s="57"/>
      <c r="C29" s="57"/>
      <c r="D29" s="57"/>
      <c r="E29" s="57"/>
      <c r="F29" s="57"/>
      <c r="G29" s="57"/>
      <c r="H29" s="57"/>
      <c r="I29" s="57"/>
      <c r="J29" s="57"/>
      <c r="K29" s="57"/>
      <c r="L29" s="57"/>
      <c r="M29" s="58"/>
      <c r="N29" s="153">
        <v>42064.0</v>
      </c>
      <c r="O29" s="60"/>
      <c r="P29" s="43"/>
      <c r="Q29" s="43"/>
      <c r="R29" s="43"/>
      <c r="S29" s="43"/>
      <c r="T29" s="43"/>
      <c r="U29" s="43"/>
      <c r="V29" s="43"/>
      <c r="W29" s="43"/>
      <c r="X29" s="43"/>
      <c r="Y29" s="43"/>
      <c r="Z29" s="43"/>
      <c r="AA29" s="43"/>
      <c r="AB29" s="43"/>
      <c r="AC29" s="43"/>
    </row>
    <row r="30" ht="23.25" hidden="1" customHeight="1">
      <c r="A30" s="152"/>
      <c r="B30" s="57"/>
      <c r="C30" s="57"/>
      <c r="D30" s="57"/>
      <c r="E30" s="57"/>
      <c r="F30" s="57"/>
      <c r="G30" s="57"/>
      <c r="H30" s="57"/>
      <c r="I30" s="57"/>
      <c r="J30" s="57"/>
      <c r="K30" s="57"/>
      <c r="L30" s="57"/>
      <c r="M30" s="58"/>
      <c r="N30" s="153">
        <v>42095.0</v>
      </c>
      <c r="O30" s="60"/>
      <c r="P30" s="43"/>
      <c r="Q30" s="43"/>
      <c r="R30" s="43"/>
      <c r="S30" s="43"/>
      <c r="T30" s="43"/>
      <c r="U30" s="43"/>
      <c r="V30" s="43"/>
      <c r="W30" s="43"/>
      <c r="X30" s="43"/>
      <c r="Y30" s="43"/>
      <c r="Z30" s="43"/>
      <c r="AA30" s="43"/>
      <c r="AB30" s="43"/>
      <c r="AC30" s="43"/>
    </row>
    <row r="31" ht="23.25" hidden="1" customHeight="1">
      <c r="A31" s="152"/>
      <c r="B31" s="57"/>
      <c r="C31" s="57"/>
      <c r="D31" s="57"/>
      <c r="E31" s="57"/>
      <c r="F31" s="57"/>
      <c r="G31" s="57"/>
      <c r="H31" s="57"/>
      <c r="I31" s="57"/>
      <c r="J31" s="57"/>
      <c r="K31" s="57"/>
      <c r="L31" s="57"/>
      <c r="M31" s="58"/>
      <c r="N31" s="153">
        <v>42125.0</v>
      </c>
      <c r="O31" s="60"/>
      <c r="P31" s="43"/>
      <c r="Q31" s="43"/>
      <c r="R31" s="43"/>
      <c r="S31" s="43"/>
      <c r="T31" s="43"/>
      <c r="U31" s="43"/>
      <c r="V31" s="43"/>
      <c r="W31" s="43"/>
      <c r="X31" s="43"/>
      <c r="Y31" s="43"/>
      <c r="Z31" s="43"/>
      <c r="AA31" s="43"/>
      <c r="AB31" s="43"/>
      <c r="AC31" s="43"/>
    </row>
    <row r="32" ht="23.25" hidden="1" customHeight="1">
      <c r="A32" s="152"/>
      <c r="B32" s="57"/>
      <c r="C32" s="57"/>
      <c r="D32" s="57"/>
      <c r="E32" s="57"/>
      <c r="F32" s="57"/>
      <c r="G32" s="57"/>
      <c r="H32" s="57"/>
      <c r="I32" s="57"/>
      <c r="J32" s="57"/>
      <c r="K32" s="57"/>
      <c r="L32" s="57"/>
      <c r="M32" s="58"/>
      <c r="N32" s="153">
        <v>42156.0</v>
      </c>
      <c r="O32" s="60"/>
      <c r="P32" s="43"/>
      <c r="Q32" s="43"/>
      <c r="R32" s="43"/>
      <c r="S32" s="43"/>
      <c r="T32" s="43"/>
      <c r="U32" s="43"/>
      <c r="V32" s="43"/>
      <c r="W32" s="43"/>
      <c r="X32" s="43"/>
      <c r="Y32" s="43"/>
      <c r="Z32" s="43"/>
      <c r="AA32" s="43"/>
      <c r="AB32" s="43"/>
      <c r="AC32" s="43"/>
    </row>
    <row r="33" ht="73.5" customHeight="1">
      <c r="A33" s="152" t="s">
        <v>113</v>
      </c>
      <c r="B33" s="57"/>
      <c r="C33" s="57"/>
      <c r="D33" s="57"/>
      <c r="E33" s="57"/>
      <c r="F33" s="57"/>
      <c r="G33" s="57"/>
      <c r="H33" s="57"/>
      <c r="I33" s="57"/>
      <c r="J33" s="57"/>
      <c r="K33" s="57"/>
      <c r="L33" s="57"/>
      <c r="M33" s="58"/>
      <c r="N33" s="153" t="s">
        <v>115</v>
      </c>
      <c r="O33" s="60"/>
      <c r="P33" s="43"/>
      <c r="Q33" s="43"/>
      <c r="R33" s="43"/>
      <c r="S33" s="43"/>
      <c r="T33" s="43"/>
      <c r="U33" s="43"/>
      <c r="V33" s="43"/>
      <c r="W33" s="43"/>
      <c r="X33" s="43"/>
      <c r="Y33" s="43"/>
      <c r="Z33" s="43"/>
      <c r="AA33" s="43"/>
      <c r="AB33" s="43"/>
      <c r="AC33" s="43"/>
    </row>
    <row r="34" ht="16.5" customHeight="1">
      <c r="A34" s="152"/>
      <c r="B34" s="57"/>
      <c r="C34" s="57"/>
      <c r="D34" s="57"/>
      <c r="E34" s="57"/>
      <c r="F34" s="57"/>
      <c r="G34" s="57"/>
      <c r="H34" s="57"/>
      <c r="I34" s="57"/>
      <c r="J34" s="57"/>
      <c r="K34" s="57"/>
      <c r="L34" s="57"/>
      <c r="M34" s="58"/>
      <c r="N34" s="153"/>
      <c r="O34" s="60"/>
      <c r="P34" s="43"/>
      <c r="Q34" s="43"/>
      <c r="R34" s="43"/>
      <c r="S34" s="43"/>
      <c r="T34" s="43"/>
      <c r="U34" s="43"/>
      <c r="V34" s="43"/>
      <c r="W34" s="43"/>
      <c r="X34" s="43"/>
      <c r="Y34" s="43"/>
      <c r="Z34" s="43"/>
      <c r="AA34" s="43"/>
      <c r="AB34" s="43"/>
      <c r="AC34" s="43"/>
    </row>
    <row r="35" ht="16.5" customHeight="1">
      <c r="A35" s="154"/>
      <c r="B35" s="155"/>
      <c r="C35" s="155"/>
      <c r="D35" s="155"/>
      <c r="E35" s="155"/>
      <c r="F35" s="155"/>
      <c r="G35" s="155"/>
      <c r="H35" s="155"/>
      <c r="I35" s="155"/>
      <c r="J35" s="155"/>
      <c r="K35" s="155"/>
      <c r="L35" s="155"/>
      <c r="M35" s="156"/>
      <c r="N35" s="157"/>
      <c r="O35" s="158"/>
      <c r="P35" s="43"/>
      <c r="Q35" s="43"/>
      <c r="R35" s="43"/>
      <c r="S35" s="43"/>
      <c r="T35" s="43"/>
      <c r="U35" s="43"/>
      <c r="V35" s="43"/>
      <c r="W35" s="43"/>
      <c r="X35" s="43"/>
      <c r="Y35" s="43"/>
      <c r="Z35" s="43"/>
      <c r="AA35" s="43"/>
      <c r="AB35" s="43"/>
      <c r="AC35" s="43"/>
    </row>
    <row r="36" ht="16.5" customHeight="1">
      <c r="A36" s="154"/>
      <c r="B36" s="155"/>
      <c r="C36" s="155"/>
      <c r="D36" s="155"/>
      <c r="E36" s="155"/>
      <c r="F36" s="155"/>
      <c r="G36" s="155"/>
      <c r="H36" s="155"/>
      <c r="I36" s="155"/>
      <c r="J36" s="155"/>
      <c r="K36" s="155"/>
      <c r="L36" s="155"/>
      <c r="M36" s="156"/>
      <c r="N36" s="157"/>
      <c r="O36" s="158"/>
      <c r="P36" s="43"/>
      <c r="Q36" s="43"/>
      <c r="R36" s="43"/>
      <c r="S36" s="43"/>
      <c r="T36" s="43"/>
      <c r="U36" s="43"/>
      <c r="V36" s="43"/>
      <c r="W36" s="43"/>
      <c r="X36" s="43"/>
      <c r="Y36" s="43"/>
      <c r="Z36" s="43"/>
      <c r="AA36" s="43"/>
      <c r="AB36" s="43"/>
      <c r="AC36" s="43"/>
    </row>
    <row r="37" ht="16.5" customHeight="1">
      <c r="A37" s="154"/>
      <c r="B37" s="155"/>
      <c r="C37" s="155"/>
      <c r="D37" s="155"/>
      <c r="E37" s="155"/>
      <c r="F37" s="155"/>
      <c r="G37" s="155"/>
      <c r="H37" s="155"/>
      <c r="I37" s="155"/>
      <c r="J37" s="155"/>
      <c r="K37" s="155"/>
      <c r="L37" s="155"/>
      <c r="M37" s="156"/>
      <c r="N37" s="157"/>
      <c r="O37" s="158"/>
      <c r="P37" s="43"/>
      <c r="Q37" s="43"/>
      <c r="R37" s="43"/>
      <c r="S37" s="43"/>
      <c r="T37" s="43"/>
      <c r="U37" s="43"/>
      <c r="V37" s="43"/>
      <c r="W37" s="43"/>
      <c r="X37" s="43"/>
      <c r="Y37" s="43"/>
      <c r="Z37" s="43"/>
      <c r="AA37" s="43"/>
      <c r="AB37" s="43"/>
      <c r="AC37" s="43"/>
    </row>
    <row r="38" ht="17.25" customHeight="1">
      <c r="A38" s="154"/>
      <c r="B38" s="155"/>
      <c r="C38" s="155"/>
      <c r="D38" s="155"/>
      <c r="E38" s="155"/>
      <c r="F38" s="155"/>
      <c r="G38" s="155"/>
      <c r="H38" s="155"/>
      <c r="I38" s="155"/>
      <c r="J38" s="155"/>
      <c r="K38" s="155"/>
      <c r="L38" s="155"/>
      <c r="M38" s="156"/>
      <c r="N38" s="157"/>
      <c r="O38" s="158"/>
      <c r="P38" s="43"/>
      <c r="Q38" s="43"/>
      <c r="R38" s="43"/>
      <c r="S38" s="43"/>
      <c r="T38" s="43"/>
      <c r="U38" s="43"/>
      <c r="V38" s="43"/>
      <c r="W38" s="43"/>
      <c r="X38" s="43"/>
      <c r="Y38" s="43"/>
      <c r="Z38" s="43"/>
      <c r="AA38" s="43"/>
      <c r="AB38" s="43"/>
      <c r="AC38" s="43"/>
    </row>
    <row r="39" ht="19.5" customHeight="1">
      <c r="A39" s="150" t="s">
        <v>118</v>
      </c>
      <c r="B39" s="52"/>
      <c r="C39" s="52"/>
      <c r="D39" s="52"/>
      <c r="E39" s="52"/>
      <c r="F39" s="52"/>
      <c r="G39" s="52"/>
      <c r="H39" s="52"/>
      <c r="I39" s="52"/>
      <c r="J39" s="52"/>
      <c r="K39" s="52"/>
      <c r="L39" s="52"/>
      <c r="M39" s="53"/>
      <c r="N39" s="151" t="s">
        <v>112</v>
      </c>
      <c r="O39" s="55"/>
      <c r="P39" s="43"/>
      <c r="Q39" s="43"/>
      <c r="R39" s="43"/>
      <c r="S39" s="43"/>
      <c r="T39" s="43"/>
      <c r="U39" s="43"/>
      <c r="V39" s="43"/>
      <c r="W39" s="43"/>
      <c r="X39" s="43"/>
      <c r="Y39" s="43"/>
      <c r="Z39" s="43"/>
      <c r="AA39" s="43"/>
      <c r="AB39" s="43"/>
      <c r="AC39" s="43"/>
    </row>
    <row r="40" ht="25.5" customHeight="1">
      <c r="A40" s="152" t="s">
        <v>120</v>
      </c>
      <c r="B40" s="57"/>
      <c r="C40" s="57"/>
      <c r="D40" s="57"/>
      <c r="E40" s="57"/>
      <c r="F40" s="57"/>
      <c r="G40" s="57"/>
      <c r="H40" s="57"/>
      <c r="I40" s="57"/>
      <c r="J40" s="57"/>
      <c r="K40" s="57"/>
      <c r="L40" s="57"/>
      <c r="M40" s="58"/>
      <c r="N40" s="153" t="s">
        <v>115</v>
      </c>
      <c r="O40" s="60"/>
      <c r="P40" s="43"/>
      <c r="Q40" s="43"/>
      <c r="R40" s="43"/>
      <c r="S40" s="43"/>
      <c r="T40" s="43"/>
      <c r="U40" s="43"/>
      <c r="V40" s="43"/>
      <c r="W40" s="43"/>
      <c r="X40" s="43"/>
      <c r="Y40" s="43"/>
      <c r="Z40" s="43"/>
      <c r="AA40" s="43"/>
      <c r="AB40" s="43"/>
      <c r="AC40" s="43"/>
    </row>
    <row r="41" ht="12.75" customHeight="1">
      <c r="A41" s="159"/>
      <c r="B41" s="67"/>
      <c r="C41" s="67"/>
      <c r="D41" s="67"/>
      <c r="E41" s="67"/>
      <c r="F41" s="67"/>
      <c r="G41" s="67"/>
      <c r="H41" s="67"/>
      <c r="I41" s="67"/>
      <c r="J41" s="67"/>
      <c r="K41" s="67"/>
      <c r="L41" s="67"/>
      <c r="M41" s="68"/>
      <c r="N41" s="160"/>
      <c r="O41" s="71"/>
      <c r="P41" s="43"/>
      <c r="Q41" s="43"/>
      <c r="R41" s="43"/>
      <c r="S41" s="43"/>
      <c r="T41" s="43"/>
      <c r="U41" s="43"/>
      <c r="V41" s="43"/>
      <c r="W41" s="43"/>
      <c r="X41" s="43"/>
      <c r="Y41" s="43"/>
      <c r="Z41" s="43"/>
      <c r="AA41" s="43"/>
      <c r="AB41" s="43"/>
      <c r="AC41" s="43"/>
    </row>
    <row r="42" ht="5.25" customHeight="1">
      <c r="A42" s="161"/>
      <c r="B42" s="41"/>
      <c r="C42" s="41"/>
      <c r="D42" s="41"/>
      <c r="E42" s="41"/>
      <c r="F42" s="41"/>
      <c r="G42" s="41"/>
      <c r="H42" s="41"/>
      <c r="I42" s="41"/>
      <c r="J42" s="41"/>
      <c r="K42" s="41"/>
      <c r="L42" s="41"/>
      <c r="M42" s="41"/>
      <c r="N42" s="41"/>
      <c r="O42" s="162"/>
      <c r="P42" s="43"/>
      <c r="Q42" s="43"/>
      <c r="R42" s="43"/>
      <c r="S42" s="43"/>
      <c r="T42" s="43"/>
      <c r="U42" s="43"/>
      <c r="V42" s="43"/>
      <c r="W42" s="43"/>
      <c r="X42" s="43"/>
      <c r="Y42" s="43"/>
      <c r="Z42" s="43"/>
      <c r="AA42" s="43"/>
      <c r="AB42" s="43"/>
      <c r="AC42" s="43"/>
    </row>
    <row r="43" ht="12.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row>
    <row r="44" ht="12.75" customHeight="1">
      <c r="A44" s="43"/>
      <c r="B44" s="43"/>
      <c r="C44" s="43"/>
      <c r="D44" s="43"/>
      <c r="E44" s="43"/>
      <c r="F44" s="43"/>
      <c r="G44" s="43"/>
      <c r="H44" s="43"/>
      <c r="I44" s="43"/>
      <c r="J44" s="43"/>
      <c r="K44" s="43"/>
      <c r="L44" s="43"/>
      <c r="M44" s="43"/>
      <c r="N44" s="43"/>
      <c r="O44" s="43"/>
      <c r="P44" s="43"/>
      <c r="Q44" s="95" t="s">
        <v>124</v>
      </c>
      <c r="R44" s="43"/>
      <c r="S44" s="43"/>
      <c r="T44" s="43"/>
      <c r="U44" s="43"/>
      <c r="V44" s="43"/>
      <c r="W44" s="43"/>
      <c r="X44" s="43"/>
      <c r="Y44" s="43"/>
      <c r="Z44" s="43"/>
      <c r="AA44" s="43"/>
      <c r="AB44" s="43"/>
      <c r="AC44" s="43"/>
    </row>
    <row r="45" ht="12.75" customHeight="1">
      <c r="A45" s="43"/>
      <c r="B45" s="43"/>
      <c r="C45" s="43"/>
      <c r="D45" s="43"/>
      <c r="E45" s="43"/>
      <c r="F45" s="43"/>
      <c r="G45" s="43"/>
      <c r="H45" s="43"/>
      <c r="I45" s="43"/>
      <c r="J45" s="43"/>
      <c r="K45" s="43"/>
      <c r="L45" s="43"/>
      <c r="M45" s="43"/>
      <c r="N45" s="43"/>
      <c r="O45" s="43"/>
      <c r="P45" s="43"/>
      <c r="Q45" s="95" t="s">
        <v>125</v>
      </c>
      <c r="R45" s="43"/>
      <c r="S45" s="43"/>
      <c r="T45" s="43"/>
      <c r="U45" s="43"/>
      <c r="V45" s="43"/>
      <c r="W45" s="43"/>
      <c r="X45" s="43"/>
      <c r="Y45" s="43"/>
      <c r="Z45" s="43"/>
      <c r="AA45" s="43"/>
      <c r="AB45" s="43"/>
      <c r="AC45" s="43"/>
    </row>
    <row r="46" ht="12.75" customHeight="1">
      <c r="A46" s="43"/>
      <c r="B46" s="43"/>
      <c r="C46" s="43"/>
      <c r="D46" s="43"/>
      <c r="E46" s="43"/>
      <c r="F46" s="43"/>
      <c r="G46" s="43"/>
      <c r="H46" s="43"/>
      <c r="I46" s="43"/>
      <c r="J46" s="43"/>
      <c r="K46" s="43"/>
      <c r="L46" s="43"/>
      <c r="M46" s="43"/>
      <c r="N46" s="43"/>
      <c r="O46" s="43"/>
      <c r="P46" s="43"/>
      <c r="Q46" s="95" t="s">
        <v>126</v>
      </c>
      <c r="R46" s="43"/>
      <c r="S46" s="43"/>
      <c r="T46" s="43"/>
      <c r="U46" s="43"/>
      <c r="V46" s="43"/>
      <c r="W46" s="43"/>
      <c r="X46" s="43"/>
      <c r="Y46" s="43"/>
      <c r="Z46" s="43"/>
      <c r="AA46" s="43"/>
      <c r="AB46" s="43"/>
      <c r="AC46" s="43"/>
    </row>
    <row r="47" ht="12.75" customHeight="1">
      <c r="A47" s="43"/>
      <c r="B47" s="43"/>
      <c r="C47" s="43"/>
      <c r="D47" s="43"/>
      <c r="E47" s="43"/>
      <c r="F47" s="43"/>
      <c r="G47" s="43"/>
      <c r="H47" s="43"/>
      <c r="I47" s="43"/>
      <c r="J47" s="43"/>
      <c r="K47" s="43"/>
      <c r="L47" s="43"/>
      <c r="M47" s="43"/>
      <c r="N47" s="43"/>
      <c r="O47" s="43"/>
      <c r="P47" s="43"/>
      <c r="Q47" s="95" t="s">
        <v>127</v>
      </c>
      <c r="R47" s="43"/>
      <c r="S47" s="43"/>
      <c r="T47" s="43"/>
      <c r="U47" s="43"/>
      <c r="V47" s="43"/>
      <c r="W47" s="43"/>
      <c r="X47" s="43"/>
      <c r="Y47" s="43"/>
      <c r="Z47" s="43"/>
      <c r="AA47" s="43"/>
      <c r="AB47" s="43"/>
      <c r="AC47" s="43"/>
    </row>
    <row r="48" ht="12.75" customHeight="1">
      <c r="A48" s="43"/>
      <c r="B48" s="43"/>
      <c r="C48" s="43"/>
      <c r="D48" s="43"/>
      <c r="E48" s="43"/>
      <c r="F48" s="43"/>
      <c r="G48" s="43"/>
      <c r="H48" s="43"/>
      <c r="I48" s="43"/>
      <c r="J48" s="43"/>
      <c r="K48" s="43"/>
      <c r="L48" s="43"/>
      <c r="M48" s="43"/>
      <c r="N48" s="43"/>
      <c r="O48" s="43"/>
      <c r="P48" s="43"/>
      <c r="Q48" s="95" t="s">
        <v>128</v>
      </c>
      <c r="R48" s="43"/>
      <c r="S48" s="43"/>
      <c r="T48" s="43"/>
      <c r="U48" s="43"/>
      <c r="V48" s="43"/>
      <c r="W48" s="43"/>
      <c r="X48" s="43"/>
      <c r="Y48" s="43"/>
      <c r="Z48" s="43"/>
      <c r="AA48" s="43"/>
      <c r="AB48" s="43"/>
      <c r="AC48" s="43"/>
    </row>
    <row r="49" ht="12.75" customHeight="1">
      <c r="A49" s="43"/>
      <c r="B49" s="43"/>
      <c r="C49" s="43"/>
      <c r="D49" s="43"/>
      <c r="E49" s="43"/>
      <c r="F49" s="43"/>
      <c r="G49" s="43"/>
      <c r="H49" s="43"/>
      <c r="I49" s="43"/>
      <c r="J49" s="43"/>
      <c r="K49" s="43"/>
      <c r="L49" s="43"/>
      <c r="M49" s="43"/>
      <c r="N49" s="43"/>
      <c r="O49" s="43"/>
      <c r="P49" s="43"/>
      <c r="Q49" s="95" t="s">
        <v>129</v>
      </c>
      <c r="R49" s="43"/>
      <c r="S49" s="43"/>
      <c r="T49" s="43"/>
      <c r="U49" s="43"/>
      <c r="V49" s="43"/>
      <c r="W49" s="43"/>
      <c r="X49" s="43"/>
      <c r="Y49" s="43"/>
      <c r="Z49" s="43"/>
      <c r="AA49" s="43"/>
      <c r="AB49" s="43"/>
      <c r="AC49" s="43"/>
    </row>
    <row r="50" ht="12.75" customHeight="1">
      <c r="A50" s="43"/>
      <c r="B50" s="43"/>
      <c r="C50" s="43"/>
      <c r="D50" s="43"/>
      <c r="E50" s="43"/>
      <c r="F50" s="43"/>
      <c r="G50" s="43"/>
      <c r="H50" s="43"/>
      <c r="I50" s="43"/>
      <c r="J50" s="43"/>
      <c r="K50" s="43"/>
      <c r="L50" s="43"/>
      <c r="M50" s="43"/>
      <c r="N50" s="43"/>
      <c r="O50" s="43"/>
      <c r="P50" s="43"/>
      <c r="Q50" s="95" t="s">
        <v>130</v>
      </c>
      <c r="R50" s="43"/>
      <c r="S50" s="43"/>
      <c r="T50" s="43"/>
      <c r="U50" s="43"/>
      <c r="V50" s="43"/>
      <c r="W50" s="43"/>
      <c r="X50" s="43"/>
      <c r="Y50" s="43"/>
      <c r="Z50" s="43"/>
      <c r="AA50" s="43"/>
      <c r="AB50" s="43"/>
      <c r="AC50" s="43"/>
    </row>
    <row r="51" ht="12.75" customHeight="1">
      <c r="A51" s="43"/>
      <c r="B51" s="43"/>
      <c r="C51" s="43"/>
      <c r="D51" s="43"/>
      <c r="E51" s="43"/>
      <c r="F51" s="43"/>
      <c r="G51" s="43"/>
      <c r="H51" s="43"/>
      <c r="I51" s="43"/>
      <c r="J51" s="43"/>
      <c r="K51" s="43"/>
      <c r="L51" s="43"/>
      <c r="M51" s="43"/>
      <c r="N51" s="43"/>
      <c r="O51" s="43"/>
      <c r="P51" s="43"/>
      <c r="Q51" s="95" t="s">
        <v>131</v>
      </c>
      <c r="R51" s="43"/>
      <c r="S51" s="43"/>
      <c r="T51" s="43"/>
      <c r="U51" s="43"/>
      <c r="V51" s="43"/>
      <c r="W51" s="43"/>
      <c r="X51" s="43"/>
      <c r="Y51" s="43"/>
      <c r="Z51" s="43"/>
      <c r="AA51" s="43"/>
      <c r="AB51" s="43"/>
      <c r="AC51" s="43"/>
    </row>
    <row r="52" ht="12.75" customHeight="1">
      <c r="A52" s="43"/>
      <c r="B52" s="43"/>
      <c r="C52" s="43"/>
      <c r="D52" s="43"/>
      <c r="E52" s="43"/>
      <c r="F52" s="43"/>
      <c r="G52" s="43"/>
      <c r="H52" s="43"/>
      <c r="I52" s="43"/>
      <c r="J52" s="43"/>
      <c r="K52" s="43"/>
      <c r="L52" s="43"/>
      <c r="M52" s="43"/>
      <c r="N52" s="43"/>
      <c r="O52" s="43"/>
      <c r="P52" s="43"/>
      <c r="Q52" s="95" t="s">
        <v>132</v>
      </c>
      <c r="R52" s="43"/>
      <c r="S52" s="43"/>
      <c r="T52" s="43"/>
      <c r="U52" s="43"/>
      <c r="V52" s="43"/>
      <c r="W52" s="43"/>
      <c r="X52" s="43"/>
      <c r="Y52" s="43"/>
      <c r="Z52" s="43"/>
      <c r="AA52" s="43"/>
      <c r="AB52" s="43"/>
      <c r="AC52" s="43"/>
    </row>
    <row r="53" ht="12.75" customHeight="1">
      <c r="A53" s="43"/>
      <c r="B53" s="43"/>
      <c r="C53" s="43"/>
      <c r="D53" s="43"/>
      <c r="E53" s="43"/>
      <c r="F53" s="43"/>
      <c r="G53" s="43"/>
      <c r="H53" s="43"/>
      <c r="I53" s="43"/>
      <c r="J53" s="43"/>
      <c r="K53" s="43"/>
      <c r="L53" s="43"/>
      <c r="M53" s="43"/>
      <c r="N53" s="43"/>
      <c r="O53" s="43"/>
      <c r="P53" s="43"/>
      <c r="Q53" s="95" t="s">
        <v>133</v>
      </c>
      <c r="R53" s="43"/>
      <c r="S53" s="43"/>
      <c r="T53" s="43"/>
      <c r="U53" s="43"/>
      <c r="V53" s="43"/>
      <c r="W53" s="43"/>
      <c r="X53" s="43"/>
      <c r="Y53" s="43"/>
      <c r="Z53" s="43"/>
      <c r="AA53" s="43"/>
      <c r="AB53" s="43"/>
      <c r="AC53" s="43"/>
    </row>
    <row r="54" ht="12.75" customHeight="1">
      <c r="A54" s="43"/>
      <c r="B54" s="43"/>
      <c r="C54" s="43"/>
      <c r="D54" s="43"/>
      <c r="E54" s="43"/>
      <c r="F54" s="43"/>
      <c r="G54" s="43"/>
      <c r="H54" s="43"/>
      <c r="I54" s="43"/>
      <c r="J54" s="43"/>
      <c r="K54" s="43"/>
      <c r="L54" s="43"/>
      <c r="M54" s="43"/>
      <c r="N54" s="43"/>
      <c r="O54" s="43"/>
      <c r="P54" s="43"/>
      <c r="Q54" s="95" t="s">
        <v>90</v>
      </c>
      <c r="R54" s="43"/>
      <c r="S54" s="43"/>
      <c r="T54" s="43"/>
      <c r="U54" s="43"/>
      <c r="V54" s="43"/>
      <c r="W54" s="43"/>
      <c r="X54" s="43"/>
      <c r="Y54" s="43"/>
      <c r="Z54" s="43"/>
      <c r="AA54" s="43"/>
      <c r="AB54" s="43"/>
      <c r="AC54" s="43"/>
    </row>
    <row r="55" ht="12.75" customHeight="1">
      <c r="A55" s="43"/>
      <c r="B55" s="43"/>
      <c r="C55" s="43"/>
      <c r="D55" s="43"/>
      <c r="E55" s="43"/>
      <c r="F55" s="43"/>
      <c r="G55" s="43"/>
      <c r="H55" s="43"/>
      <c r="I55" s="43"/>
      <c r="J55" s="43"/>
      <c r="K55" s="43"/>
      <c r="L55" s="43"/>
      <c r="M55" s="43"/>
      <c r="N55" s="43"/>
      <c r="O55" s="43"/>
      <c r="P55" s="43"/>
      <c r="Q55" s="95" t="s">
        <v>134</v>
      </c>
      <c r="R55" s="43"/>
      <c r="S55" s="43"/>
      <c r="T55" s="43"/>
      <c r="U55" s="43"/>
      <c r="V55" s="43"/>
      <c r="W55" s="43"/>
      <c r="X55" s="43"/>
      <c r="Y55" s="43"/>
      <c r="Z55" s="43"/>
      <c r="AA55" s="43"/>
      <c r="AB55" s="43"/>
      <c r="AC55" s="43"/>
    </row>
    <row r="56" ht="12.75" customHeight="1">
      <c r="A56" s="43"/>
      <c r="B56" s="43"/>
      <c r="C56" s="43"/>
      <c r="D56" s="43"/>
      <c r="E56" s="43"/>
      <c r="F56" s="43"/>
      <c r="G56" s="43"/>
      <c r="H56" s="43"/>
      <c r="I56" s="43"/>
      <c r="J56" s="43"/>
      <c r="K56" s="43"/>
      <c r="L56" s="43"/>
      <c r="M56" s="43"/>
      <c r="N56" s="43"/>
      <c r="O56" s="43"/>
      <c r="P56" s="43"/>
      <c r="Q56" s="95" t="s">
        <v>135</v>
      </c>
      <c r="R56" s="43"/>
      <c r="S56" s="43"/>
      <c r="T56" s="43"/>
      <c r="U56" s="43"/>
      <c r="V56" s="43"/>
      <c r="W56" s="43"/>
      <c r="X56" s="43"/>
      <c r="Y56" s="43"/>
      <c r="Z56" s="43"/>
      <c r="AA56" s="43"/>
      <c r="AB56" s="43"/>
      <c r="AC56" s="43"/>
    </row>
    <row r="57" ht="12.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row>
    <row r="58" ht="12.75" customHeight="1">
      <c r="A58" s="43"/>
      <c r="B58" s="43"/>
      <c r="C58" s="43"/>
      <c r="D58" s="43"/>
      <c r="E58" s="43"/>
      <c r="F58" s="43"/>
      <c r="G58" s="43"/>
      <c r="H58" s="43"/>
      <c r="I58" s="43"/>
      <c r="J58" s="43"/>
      <c r="K58" s="43"/>
      <c r="L58" s="43"/>
      <c r="M58" s="43"/>
      <c r="N58" s="43"/>
      <c r="O58" s="43"/>
      <c r="P58" s="43"/>
      <c r="Q58" s="163">
        <v>0.1299</v>
      </c>
      <c r="R58" s="43"/>
      <c r="S58" s="43"/>
      <c r="T58" s="43"/>
      <c r="U58" s="43"/>
      <c r="V58" s="43"/>
      <c r="W58" s="43"/>
      <c r="X58" s="43"/>
      <c r="Y58" s="43"/>
      <c r="Z58" s="43"/>
      <c r="AA58" s="43"/>
      <c r="AB58" s="43"/>
      <c r="AC58" s="43"/>
    </row>
    <row r="59" ht="12.75" customHeight="1">
      <c r="A59" s="43"/>
      <c r="B59" s="43"/>
      <c r="C59" s="43"/>
      <c r="D59" s="43"/>
      <c r="E59" s="43"/>
      <c r="F59" s="43"/>
      <c r="G59" s="43"/>
      <c r="H59" s="43"/>
      <c r="I59" s="43"/>
      <c r="J59" s="43"/>
      <c r="K59" s="43"/>
      <c r="L59" s="43"/>
      <c r="M59" s="43"/>
      <c r="N59" s="43"/>
      <c r="O59" s="43"/>
      <c r="P59" s="43"/>
      <c r="Q59" s="163">
        <v>0.17</v>
      </c>
      <c r="R59" s="43"/>
      <c r="S59" s="43"/>
      <c r="T59" s="43"/>
      <c r="U59" s="43"/>
      <c r="V59" s="43"/>
      <c r="W59" s="43"/>
      <c r="X59" s="43"/>
      <c r="Y59" s="43"/>
      <c r="Z59" s="43"/>
      <c r="AA59" s="43"/>
      <c r="AB59" s="43"/>
      <c r="AC59" s="43"/>
    </row>
    <row r="60" ht="12.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row>
    <row r="61" ht="12.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row>
    <row r="62" ht="12.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row>
    <row r="63" ht="12.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row>
    <row r="64" ht="12.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row>
    <row r="65" ht="12.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row>
    <row r="66" ht="12.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row>
    <row r="67" ht="12.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row>
    <row r="68" ht="12.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row>
    <row r="69" ht="12.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row>
    <row r="70" ht="12.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row>
    <row r="71" ht="12.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row>
    <row r="72" ht="12.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row>
    <row r="73" ht="12.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row>
    <row r="74" ht="12.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row>
    <row r="75" ht="12.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row>
    <row r="76" ht="12.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row>
    <row r="77" ht="12.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row>
    <row r="78" ht="12.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row>
    <row r="79" ht="12.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row>
    <row r="80" ht="12.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row>
    <row r="81" ht="12.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row>
    <row r="82" ht="12.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row>
    <row r="83" ht="12.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row>
    <row r="84" ht="12.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row>
    <row r="85" ht="12.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row>
    <row r="86" ht="12.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row>
    <row r="87" ht="12.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row>
    <row r="88" ht="12.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row>
    <row r="89" ht="12.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row>
    <row r="90" ht="12.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row>
    <row r="91" ht="12.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row>
    <row r="92" ht="12.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row>
    <row r="93" ht="12.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row>
    <row r="94" ht="12.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row>
    <row r="95" ht="12.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row>
    <row r="96" ht="12.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row>
    <row r="97" ht="12.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row>
    <row r="98" ht="12.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row>
    <row r="99" ht="12.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row>
    <row r="100"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row>
    <row r="10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row>
    <row r="102"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row>
    <row r="103"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row>
    <row r="104"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row>
    <row r="105"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row>
    <row r="106"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row>
    <row r="107"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row>
    <row r="108"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row>
    <row r="109"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row>
    <row r="110"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row>
    <row r="11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row>
    <row r="112"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row>
    <row r="113"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row>
    <row r="114"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row>
    <row r="115"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row>
    <row r="116"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row>
    <row r="117"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row>
    <row r="118"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row>
    <row r="119"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row>
    <row r="120"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row>
    <row r="12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row>
    <row r="122"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row>
    <row r="123"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row>
    <row r="124"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row>
    <row r="125"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row>
    <row r="126"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row>
    <row r="127"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row>
    <row r="128"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row>
    <row r="129"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row>
    <row r="130"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row>
    <row r="13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row>
    <row r="132"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row>
    <row r="133"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row>
    <row r="134"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row>
    <row r="135"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row>
    <row r="136"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row>
    <row r="137"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row>
    <row r="138"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row>
    <row r="139"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row>
    <row r="140"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row>
    <row r="14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row>
    <row r="142"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row>
    <row r="143"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row>
    <row r="144"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row>
    <row r="145"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row>
    <row r="146"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row>
    <row r="147"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row>
    <row r="148"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row>
    <row r="149"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row>
    <row r="150"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row>
    <row r="15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row>
    <row r="152"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row>
    <row r="153"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row>
    <row r="154"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row>
    <row r="155"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row>
    <row r="156"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row>
    <row r="157"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row>
    <row r="158"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row>
    <row r="159"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row>
    <row r="160"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row>
    <row r="16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row>
    <row r="162"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row>
    <row r="163"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row>
    <row r="164"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row>
    <row r="165"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row>
    <row r="166"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row>
    <row r="167"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row>
    <row r="168"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row>
    <row r="169"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row>
    <row r="170"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row>
    <row r="17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row>
    <row r="172"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row>
    <row r="173"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row>
    <row r="174"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row>
    <row r="175"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row>
    <row r="176"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row>
    <row r="177"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row>
    <row r="178"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row>
    <row r="179"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row>
    <row r="180"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row>
    <row r="18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row>
    <row r="182"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row>
    <row r="183"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row>
    <row r="184"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row>
    <row r="185"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row>
    <row r="186"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row>
    <row r="187"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row>
    <row r="188"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row>
    <row r="189"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row>
    <row r="190"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row>
    <row r="19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row>
    <row r="192"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row>
    <row r="193"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row>
    <row r="194"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row>
    <row r="195"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row>
    <row r="196"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row>
    <row r="197"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row>
    <row r="198"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row>
    <row r="199"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row>
    <row r="200"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row>
    <row r="20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row>
    <row r="202"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row>
    <row r="203"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row>
    <row r="204"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row>
    <row r="205"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row>
    <row r="206"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row>
    <row r="207"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row>
    <row r="208"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row>
    <row r="209"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row>
    <row r="210"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row>
    <row r="21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row>
    <row r="212"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row>
    <row r="213"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row>
    <row r="214"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row>
    <row r="215"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row>
    <row r="216"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row>
    <row r="217"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row>
    <row r="218"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row>
    <row r="219"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row>
    <row r="220"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row>
    <row r="22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row>
    <row r="222"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row>
    <row r="223"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row>
    <row r="224"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row>
    <row r="225"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row>
    <row r="226"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row>
    <row r="227"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row>
    <row r="228"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row>
    <row r="229"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row>
    <row r="230"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row>
    <row r="23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row>
    <row r="232"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row>
    <row r="233"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row>
    <row r="234"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row>
    <row r="235"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row>
    <row r="236"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row>
    <row r="237"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row>
    <row r="238"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row>
    <row r="239"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row>
    <row r="240"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row>
    <row r="24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row>
    <row r="242" ht="12.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row>
    <row r="243" ht="12.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row>
    <row r="244" ht="12.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row>
    <row r="245" ht="12.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row>
    <row r="246" ht="12.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row>
    <row r="247" ht="12.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row>
    <row r="248" ht="12.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row>
    <row r="249" ht="12.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row>
    <row r="250" ht="12.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row>
    <row r="251" ht="12.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row>
    <row r="252" ht="12.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row>
    <row r="253" ht="12.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row>
    <row r="254" ht="12.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row>
    <row r="255" ht="12.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row>
    <row r="256" ht="12.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row>
    <row r="257" ht="12.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row>
    <row r="258" ht="12.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row>
    <row r="259" ht="12.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row>
    <row r="260" ht="12.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row>
    <row r="261" ht="12.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row>
    <row r="262" ht="12.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row>
    <row r="263" ht="12.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row>
    <row r="264" ht="12.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row>
    <row r="265" ht="12.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row>
    <row r="266" ht="12.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row>
    <row r="267" ht="12.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row>
    <row r="268" ht="12.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row>
    <row r="269" ht="12.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row>
    <row r="270" ht="12.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row>
    <row r="271" ht="12.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row>
    <row r="272" ht="12.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row>
    <row r="273" ht="12.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row>
    <row r="274" ht="12.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row>
    <row r="275" ht="12.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row>
    <row r="276" ht="12.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row>
    <row r="277" ht="12.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row>
    <row r="278" ht="12.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row>
    <row r="279" ht="12.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row>
    <row r="280" ht="12.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row>
    <row r="281" ht="12.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row>
    <row r="282" ht="12.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row>
    <row r="283" ht="12.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row>
    <row r="284" ht="12.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row>
    <row r="285" ht="12.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row>
    <row r="286" ht="12.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row>
    <row r="287" ht="12.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row>
    <row r="288" ht="12.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c r="AA288" s="43"/>
      <c r="AB288" s="43"/>
      <c r="AC288" s="43"/>
    </row>
    <row r="289" ht="12.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c r="AA289" s="43"/>
      <c r="AB289" s="43"/>
      <c r="AC289" s="43"/>
    </row>
    <row r="290" ht="12.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row>
    <row r="291" ht="12.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c r="AA291" s="43"/>
      <c r="AB291" s="43"/>
      <c r="AC291" s="43"/>
    </row>
    <row r="292" ht="12.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c r="AA292" s="43"/>
      <c r="AB292" s="43"/>
      <c r="AC292" s="43"/>
    </row>
    <row r="293" ht="12.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c r="AA293" s="43"/>
      <c r="AB293" s="43"/>
      <c r="AC293" s="43"/>
    </row>
    <row r="294" ht="12.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c r="AA294" s="43"/>
      <c r="AB294" s="43"/>
      <c r="AC294" s="43"/>
    </row>
    <row r="295" ht="12.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c r="AA295" s="43"/>
      <c r="AB295" s="43"/>
      <c r="AC295" s="43"/>
    </row>
    <row r="296" ht="12.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row>
    <row r="297" ht="12.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row>
    <row r="298" ht="12.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c r="AA298" s="43"/>
      <c r="AB298" s="43"/>
      <c r="AC298" s="43"/>
    </row>
    <row r="299" ht="12.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c r="AA299" s="43"/>
      <c r="AB299" s="43"/>
      <c r="AC299" s="43"/>
    </row>
    <row r="300" ht="12.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c r="AA300" s="43"/>
      <c r="AB300" s="43"/>
      <c r="AC300" s="43"/>
    </row>
    <row r="301" ht="12.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c r="AA301" s="43"/>
      <c r="AB301" s="43"/>
      <c r="AC301" s="43"/>
    </row>
    <row r="302" ht="12.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c r="AA302" s="43"/>
      <c r="AB302" s="43"/>
      <c r="AC302" s="43"/>
    </row>
    <row r="303" ht="12.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row>
    <row r="304" ht="12.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row>
    <row r="305" ht="12.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row>
    <row r="306" ht="12.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c r="AA306" s="43"/>
      <c r="AB306" s="43"/>
      <c r="AC306" s="43"/>
    </row>
    <row r="307" ht="12.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row>
    <row r="308" ht="12.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row>
    <row r="309" ht="12.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row>
    <row r="310" ht="12.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row>
    <row r="311" ht="12.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c r="AA311" s="43"/>
      <c r="AB311" s="43"/>
      <c r="AC311" s="43"/>
    </row>
    <row r="312" ht="12.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c r="AA312" s="43"/>
      <c r="AB312" s="43"/>
      <c r="AC312" s="43"/>
    </row>
    <row r="313" ht="12.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c r="AA313" s="43"/>
      <c r="AB313" s="43"/>
      <c r="AC313" s="43"/>
    </row>
    <row r="314" ht="12.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c r="AA314" s="43"/>
      <c r="AB314" s="43"/>
      <c r="AC314" s="43"/>
    </row>
    <row r="315" ht="12.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c r="AA315" s="43"/>
      <c r="AB315" s="43"/>
      <c r="AC315" s="43"/>
    </row>
    <row r="316" ht="12.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row>
    <row r="317" ht="12.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c r="AA317" s="43"/>
      <c r="AB317" s="43"/>
      <c r="AC317" s="43"/>
    </row>
    <row r="318" ht="12.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c r="AA318" s="43"/>
      <c r="AB318" s="43"/>
      <c r="AC318" s="43"/>
    </row>
    <row r="319" ht="12.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row>
    <row r="320" ht="12.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row>
    <row r="321" ht="12.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row>
    <row r="322" ht="12.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row>
    <row r="323" ht="12.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c r="AA323" s="43"/>
      <c r="AB323" s="43"/>
      <c r="AC323" s="43"/>
    </row>
    <row r="324" ht="12.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c r="AA324" s="43"/>
      <c r="AB324" s="43"/>
      <c r="AC324" s="43"/>
    </row>
    <row r="325" ht="12.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c r="AA325" s="43"/>
      <c r="AB325" s="43"/>
      <c r="AC325" s="43"/>
    </row>
    <row r="326" ht="12.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c r="AA326" s="43"/>
      <c r="AB326" s="43"/>
      <c r="AC326" s="43"/>
    </row>
    <row r="327" ht="12.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c r="AA327" s="43"/>
      <c r="AB327" s="43"/>
      <c r="AC327" s="43"/>
    </row>
    <row r="328" ht="12.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c r="AA328" s="43"/>
      <c r="AB328" s="43"/>
      <c r="AC328" s="43"/>
    </row>
    <row r="329" ht="12.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c r="AA329" s="43"/>
      <c r="AB329" s="43"/>
      <c r="AC329" s="43"/>
    </row>
    <row r="330" ht="12.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c r="AA330" s="43"/>
      <c r="AB330" s="43"/>
      <c r="AC330" s="43"/>
    </row>
    <row r="331" ht="12.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c r="AA331" s="43"/>
      <c r="AB331" s="43"/>
      <c r="AC331" s="43"/>
    </row>
    <row r="332" ht="12.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c r="AA332" s="43"/>
      <c r="AB332" s="43"/>
      <c r="AC332" s="43"/>
    </row>
    <row r="333" ht="12.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c r="AA333" s="43"/>
      <c r="AB333" s="43"/>
      <c r="AC333" s="43"/>
    </row>
    <row r="334" ht="12.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c r="AC334" s="43"/>
    </row>
    <row r="335" ht="12.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c r="AC335" s="43"/>
    </row>
    <row r="336" ht="12.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c r="AA336" s="43"/>
      <c r="AB336" s="43"/>
      <c r="AC336" s="43"/>
    </row>
    <row r="337" ht="12.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c r="AA337" s="43"/>
      <c r="AB337" s="43"/>
      <c r="AC337" s="43"/>
    </row>
    <row r="338" ht="12.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c r="AA338" s="43"/>
      <c r="AB338" s="43"/>
      <c r="AC338" s="43"/>
    </row>
    <row r="339" ht="12.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c r="AA339" s="43"/>
      <c r="AB339" s="43"/>
      <c r="AC339" s="43"/>
    </row>
    <row r="340" ht="12.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c r="AA340" s="43"/>
      <c r="AB340" s="43"/>
      <c r="AC340" s="43"/>
    </row>
    <row r="341" ht="12.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c r="AA341" s="43"/>
      <c r="AB341" s="43"/>
      <c r="AC341" s="43"/>
    </row>
    <row r="342" ht="12.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c r="AA342" s="43"/>
      <c r="AB342" s="43"/>
      <c r="AC342" s="43"/>
    </row>
    <row r="343" ht="12.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c r="AA343" s="43"/>
      <c r="AB343" s="43"/>
      <c r="AC343" s="43"/>
    </row>
    <row r="344" ht="12.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c r="AA344" s="43"/>
      <c r="AB344" s="43"/>
      <c r="AC344" s="43"/>
    </row>
    <row r="345" ht="12.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c r="AA345" s="43"/>
      <c r="AB345" s="43"/>
      <c r="AC345" s="43"/>
    </row>
    <row r="346" ht="12.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c r="AA346" s="43"/>
      <c r="AB346" s="43"/>
      <c r="AC346" s="43"/>
    </row>
    <row r="347" ht="12.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c r="AA347" s="43"/>
      <c r="AB347" s="43"/>
      <c r="AC347" s="43"/>
    </row>
    <row r="348" ht="12.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c r="AA348" s="43"/>
      <c r="AB348" s="43"/>
      <c r="AC348" s="43"/>
    </row>
    <row r="349" ht="12.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c r="AA349" s="43"/>
      <c r="AB349" s="43"/>
      <c r="AC349" s="43"/>
    </row>
    <row r="350" ht="12.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c r="AA350" s="43"/>
      <c r="AB350" s="43"/>
      <c r="AC350" s="43"/>
    </row>
    <row r="351" ht="12.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c r="AA351" s="43"/>
      <c r="AB351" s="43"/>
      <c r="AC351" s="43"/>
    </row>
    <row r="352" ht="12.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c r="AA352" s="43"/>
      <c r="AB352" s="43"/>
      <c r="AC352" s="43"/>
    </row>
    <row r="353" ht="12.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c r="AA353" s="43"/>
      <c r="AB353" s="43"/>
      <c r="AC353" s="43"/>
    </row>
    <row r="354" ht="12.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c r="AA354" s="43"/>
      <c r="AB354" s="43"/>
      <c r="AC354" s="43"/>
    </row>
    <row r="355" ht="12.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c r="AA355" s="43"/>
      <c r="AB355" s="43"/>
      <c r="AC355" s="43"/>
    </row>
    <row r="356" ht="12.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c r="AA356" s="43"/>
      <c r="AB356" s="43"/>
      <c r="AC356" s="43"/>
    </row>
    <row r="357" ht="12.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c r="AA357" s="43"/>
      <c r="AB357" s="43"/>
      <c r="AC357" s="43"/>
    </row>
    <row r="358" ht="12.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c r="AA358" s="43"/>
      <c r="AB358" s="43"/>
      <c r="AC358" s="43"/>
    </row>
    <row r="359" ht="12.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c r="AA359" s="43"/>
      <c r="AB359" s="43"/>
      <c r="AC359" s="43"/>
    </row>
    <row r="360" ht="12.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c r="AA360" s="43"/>
      <c r="AB360" s="43"/>
      <c r="AC360" s="43"/>
    </row>
    <row r="361" ht="12.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c r="AC361" s="43"/>
    </row>
    <row r="362" ht="12.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c r="AA362" s="43"/>
      <c r="AB362" s="43"/>
      <c r="AC362" s="43"/>
    </row>
    <row r="363" ht="12.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c r="AA363" s="43"/>
      <c r="AB363" s="43"/>
      <c r="AC363" s="43"/>
    </row>
    <row r="364" ht="12.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c r="AA364" s="43"/>
      <c r="AB364" s="43"/>
      <c r="AC364" s="43"/>
    </row>
    <row r="365" ht="12.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c r="AA365" s="43"/>
      <c r="AB365" s="43"/>
      <c r="AC365" s="43"/>
    </row>
    <row r="366" ht="12.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c r="AA366" s="43"/>
      <c r="AB366" s="43"/>
      <c r="AC366" s="43"/>
    </row>
    <row r="367" ht="12.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c r="AA367" s="43"/>
      <c r="AB367" s="43"/>
      <c r="AC367" s="43"/>
    </row>
    <row r="368" ht="12.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c r="AA368" s="43"/>
      <c r="AB368" s="43"/>
      <c r="AC368" s="43"/>
    </row>
    <row r="369" ht="12.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c r="AA369" s="43"/>
      <c r="AB369" s="43"/>
      <c r="AC369" s="43"/>
    </row>
    <row r="370" ht="12.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c r="AA370" s="43"/>
      <c r="AB370" s="43"/>
      <c r="AC370" s="43"/>
    </row>
    <row r="371" ht="12.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c r="AA371" s="43"/>
      <c r="AB371" s="43"/>
      <c r="AC371" s="43"/>
    </row>
    <row r="372" ht="12.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c r="AA372" s="43"/>
      <c r="AB372" s="43"/>
      <c r="AC372" s="43"/>
    </row>
    <row r="373" ht="12.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c r="AA373" s="43"/>
      <c r="AB373" s="43"/>
      <c r="AC373" s="43"/>
    </row>
    <row r="374" ht="12.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c r="AA374" s="43"/>
      <c r="AB374" s="43"/>
      <c r="AC374" s="43"/>
    </row>
    <row r="375" ht="12.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c r="AA375" s="43"/>
      <c r="AB375" s="43"/>
      <c r="AC375" s="43"/>
    </row>
    <row r="376" ht="12.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c r="AA376" s="43"/>
      <c r="AB376" s="43"/>
      <c r="AC376" s="43"/>
    </row>
    <row r="377" ht="12.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c r="AA377" s="43"/>
      <c r="AB377" s="43"/>
      <c r="AC377" s="43"/>
    </row>
    <row r="378" ht="12.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c r="AA378" s="43"/>
      <c r="AB378" s="43"/>
      <c r="AC378" s="43"/>
    </row>
    <row r="379" ht="12.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c r="AA379" s="43"/>
      <c r="AB379" s="43"/>
      <c r="AC379" s="43"/>
    </row>
    <row r="380" ht="12.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c r="AA380" s="43"/>
      <c r="AB380" s="43"/>
      <c r="AC380" s="43"/>
    </row>
    <row r="381" ht="12.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c r="AA381" s="43"/>
      <c r="AB381" s="43"/>
      <c r="AC381" s="43"/>
    </row>
    <row r="382" ht="12.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c r="AA382" s="43"/>
      <c r="AB382" s="43"/>
      <c r="AC382" s="43"/>
    </row>
    <row r="383" ht="12.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c r="AA383" s="43"/>
      <c r="AB383" s="43"/>
      <c r="AC383" s="43"/>
    </row>
    <row r="384" ht="12.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c r="AA384" s="43"/>
      <c r="AB384" s="43"/>
      <c r="AC384" s="43"/>
    </row>
    <row r="385" ht="12.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c r="AA385" s="43"/>
      <c r="AB385" s="43"/>
      <c r="AC385" s="43"/>
    </row>
    <row r="386" ht="12.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c r="AA386" s="43"/>
      <c r="AB386" s="43"/>
      <c r="AC386" s="43"/>
    </row>
    <row r="387" ht="12.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c r="AA387" s="43"/>
      <c r="AB387" s="43"/>
      <c r="AC387" s="43"/>
    </row>
    <row r="388" ht="12.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c r="AA388" s="43"/>
      <c r="AB388" s="43"/>
      <c r="AC388" s="43"/>
    </row>
    <row r="389" ht="12.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c r="AA389" s="43"/>
      <c r="AB389" s="43"/>
      <c r="AC389" s="43"/>
    </row>
    <row r="390" ht="12.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c r="AA390" s="43"/>
      <c r="AB390" s="43"/>
      <c r="AC390" s="43"/>
    </row>
    <row r="391" ht="12.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c r="AA391" s="43"/>
      <c r="AB391" s="43"/>
      <c r="AC391" s="43"/>
    </row>
    <row r="392" ht="12.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c r="AA392" s="43"/>
      <c r="AB392" s="43"/>
      <c r="AC392" s="43"/>
    </row>
    <row r="393" ht="12.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c r="AA393" s="43"/>
      <c r="AB393" s="43"/>
      <c r="AC393" s="43"/>
    </row>
    <row r="394" ht="12.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c r="AA394" s="43"/>
      <c r="AB394" s="43"/>
      <c r="AC394" s="43"/>
    </row>
    <row r="395" ht="12.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c r="AA395" s="43"/>
      <c r="AB395" s="43"/>
      <c r="AC395" s="43"/>
    </row>
    <row r="396" ht="12.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c r="AA396" s="43"/>
      <c r="AB396" s="43"/>
      <c r="AC396" s="43"/>
    </row>
    <row r="397" ht="12.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c r="AA397" s="43"/>
      <c r="AB397" s="43"/>
      <c r="AC397" s="43"/>
    </row>
    <row r="398" ht="12.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c r="AA398" s="43"/>
      <c r="AB398" s="43"/>
      <c r="AC398" s="43"/>
    </row>
    <row r="399" ht="12.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c r="AA399" s="43"/>
      <c r="AB399" s="43"/>
      <c r="AC399" s="43"/>
    </row>
    <row r="400" ht="12.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c r="AA400" s="43"/>
      <c r="AB400" s="43"/>
      <c r="AC400" s="43"/>
    </row>
    <row r="401" ht="12.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c r="AA401" s="43"/>
      <c r="AB401" s="43"/>
      <c r="AC401" s="43"/>
    </row>
    <row r="402" ht="12.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c r="AA402" s="43"/>
      <c r="AB402" s="43"/>
      <c r="AC402" s="43"/>
    </row>
    <row r="403" ht="12.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c r="AA403" s="43"/>
      <c r="AB403" s="43"/>
      <c r="AC403" s="43"/>
    </row>
    <row r="404" ht="12.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c r="AA404" s="43"/>
      <c r="AB404" s="43"/>
      <c r="AC404" s="43"/>
    </row>
    <row r="405" ht="12.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c r="AA405" s="43"/>
      <c r="AB405" s="43"/>
      <c r="AC405" s="43"/>
    </row>
    <row r="406" ht="12.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c r="AA406" s="43"/>
      <c r="AB406" s="43"/>
      <c r="AC406" s="43"/>
    </row>
    <row r="407" ht="12.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c r="AA407" s="43"/>
      <c r="AB407" s="43"/>
      <c r="AC407" s="43"/>
    </row>
    <row r="408" ht="12.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c r="AA408" s="43"/>
      <c r="AB408" s="43"/>
      <c r="AC408" s="43"/>
    </row>
    <row r="409" ht="12.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c r="AA409" s="43"/>
      <c r="AB409" s="43"/>
      <c r="AC409" s="43"/>
    </row>
    <row r="410" ht="12.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c r="AA410" s="43"/>
      <c r="AB410" s="43"/>
      <c r="AC410" s="43"/>
    </row>
    <row r="411" ht="12.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c r="AA411" s="43"/>
      <c r="AB411" s="43"/>
      <c r="AC411" s="43"/>
    </row>
    <row r="412" ht="12.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c r="AA412" s="43"/>
      <c r="AB412" s="43"/>
      <c r="AC412" s="43"/>
    </row>
    <row r="413" ht="12.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c r="AA413" s="43"/>
      <c r="AB413" s="43"/>
      <c r="AC413" s="43"/>
    </row>
    <row r="414" ht="12.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c r="AA414" s="43"/>
      <c r="AB414" s="43"/>
      <c r="AC414" s="43"/>
    </row>
    <row r="415" ht="12.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c r="AA415" s="43"/>
      <c r="AB415" s="43"/>
      <c r="AC415" s="43"/>
    </row>
    <row r="416" ht="12.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c r="AA416" s="43"/>
      <c r="AB416" s="43"/>
      <c r="AC416" s="43"/>
    </row>
    <row r="417" ht="12.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c r="AA417" s="43"/>
      <c r="AB417" s="43"/>
      <c r="AC417" s="43"/>
    </row>
    <row r="418" ht="12.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c r="AC418" s="43"/>
    </row>
    <row r="419" ht="12.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c r="AA419" s="43"/>
      <c r="AB419" s="43"/>
      <c r="AC419" s="43"/>
    </row>
    <row r="420" ht="12.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c r="AA420" s="43"/>
      <c r="AB420" s="43"/>
      <c r="AC420" s="43"/>
    </row>
    <row r="421" ht="12.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c r="AA421" s="43"/>
      <c r="AB421" s="43"/>
      <c r="AC421" s="43"/>
    </row>
    <row r="422" ht="12.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c r="AA422" s="43"/>
      <c r="AB422" s="43"/>
      <c r="AC422" s="43"/>
    </row>
    <row r="423" ht="12.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c r="AA423" s="43"/>
      <c r="AB423" s="43"/>
      <c r="AC423" s="43"/>
    </row>
    <row r="424" ht="12.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c r="AA424" s="43"/>
      <c r="AB424" s="43"/>
      <c r="AC424" s="43"/>
    </row>
    <row r="425" ht="12.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c r="AA425" s="43"/>
      <c r="AB425" s="43"/>
      <c r="AC425" s="43"/>
    </row>
    <row r="426" ht="12.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c r="AA426" s="43"/>
      <c r="AB426" s="43"/>
      <c r="AC426" s="43"/>
    </row>
    <row r="427" ht="12.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c r="AA427" s="43"/>
      <c r="AB427" s="43"/>
      <c r="AC427" s="43"/>
    </row>
    <row r="428" ht="12.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c r="AA428" s="43"/>
      <c r="AB428" s="43"/>
      <c r="AC428" s="43"/>
    </row>
    <row r="429" ht="12.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c r="AA429" s="43"/>
      <c r="AB429" s="43"/>
      <c r="AC429" s="43"/>
    </row>
    <row r="430" ht="12.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c r="AA430" s="43"/>
      <c r="AB430" s="43"/>
      <c r="AC430" s="43"/>
    </row>
    <row r="431" ht="12.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c r="AA431" s="43"/>
      <c r="AB431" s="43"/>
      <c r="AC431" s="43"/>
    </row>
    <row r="432" ht="12.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c r="AA432" s="43"/>
      <c r="AB432" s="43"/>
      <c r="AC432" s="43"/>
    </row>
    <row r="433" ht="12.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c r="AA433" s="43"/>
      <c r="AB433" s="43"/>
      <c r="AC433" s="43"/>
    </row>
    <row r="434" ht="12.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c r="AA434" s="43"/>
      <c r="AB434" s="43"/>
      <c r="AC434" s="43"/>
    </row>
    <row r="435" ht="12.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c r="AA435" s="43"/>
      <c r="AB435" s="43"/>
      <c r="AC435" s="43"/>
    </row>
    <row r="436" ht="12.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c r="AA436" s="43"/>
      <c r="AB436" s="43"/>
      <c r="AC436" s="43"/>
    </row>
    <row r="437" ht="12.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c r="AA437" s="43"/>
      <c r="AB437" s="43"/>
      <c r="AC437" s="43"/>
    </row>
    <row r="438" ht="12.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c r="AA438" s="43"/>
      <c r="AB438" s="43"/>
      <c r="AC438" s="43"/>
    </row>
    <row r="439" ht="12.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c r="AA439" s="43"/>
      <c r="AB439" s="43"/>
      <c r="AC439" s="43"/>
    </row>
    <row r="440" ht="12.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c r="AA440" s="43"/>
      <c r="AB440" s="43"/>
      <c r="AC440" s="43"/>
    </row>
    <row r="441" ht="12.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c r="AA441" s="43"/>
      <c r="AB441" s="43"/>
      <c r="AC441" s="43"/>
    </row>
    <row r="442" ht="12.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c r="AA442" s="43"/>
      <c r="AB442" s="43"/>
      <c r="AC442" s="43"/>
    </row>
    <row r="443" ht="12.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c r="AA443" s="43"/>
      <c r="AB443" s="43"/>
      <c r="AC443" s="43"/>
    </row>
    <row r="444" ht="12.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c r="AA444" s="43"/>
      <c r="AB444" s="43"/>
      <c r="AC444" s="43"/>
    </row>
    <row r="445" ht="12.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c r="AA445" s="43"/>
      <c r="AB445" s="43"/>
      <c r="AC445" s="43"/>
    </row>
    <row r="446" ht="12.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row>
    <row r="447" ht="12.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c r="AA447" s="43"/>
      <c r="AB447" s="43"/>
      <c r="AC447" s="43"/>
    </row>
    <row r="448" ht="12.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c r="AA448" s="43"/>
      <c r="AB448" s="43"/>
      <c r="AC448" s="43"/>
    </row>
    <row r="449" ht="12.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c r="AA449" s="43"/>
      <c r="AB449" s="43"/>
      <c r="AC449" s="43"/>
    </row>
    <row r="450" ht="12.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c r="AA450" s="43"/>
      <c r="AB450" s="43"/>
      <c r="AC450" s="43"/>
    </row>
    <row r="451" ht="12.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c r="AA451" s="43"/>
      <c r="AB451" s="43"/>
      <c r="AC451" s="43"/>
    </row>
    <row r="452" ht="12.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c r="AA452" s="43"/>
      <c r="AB452" s="43"/>
      <c r="AC452" s="43"/>
    </row>
    <row r="453" ht="12.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c r="AA453" s="43"/>
      <c r="AB453" s="43"/>
      <c r="AC453" s="43"/>
    </row>
    <row r="454" ht="12.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c r="AA454" s="43"/>
      <c r="AB454" s="43"/>
      <c r="AC454" s="43"/>
    </row>
    <row r="455" ht="12.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c r="AA455" s="43"/>
      <c r="AB455" s="43"/>
      <c r="AC455" s="43"/>
    </row>
    <row r="456" ht="12.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c r="AA456" s="43"/>
      <c r="AB456" s="43"/>
      <c r="AC456" s="43"/>
    </row>
    <row r="457" ht="12.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c r="AA457" s="43"/>
      <c r="AB457" s="43"/>
      <c r="AC457" s="43"/>
    </row>
    <row r="458" ht="12.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c r="AA458" s="43"/>
      <c r="AB458" s="43"/>
      <c r="AC458" s="43"/>
    </row>
    <row r="459" ht="12.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c r="AA459" s="43"/>
      <c r="AB459" s="43"/>
      <c r="AC459" s="43"/>
    </row>
    <row r="460" ht="12.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c r="AA460" s="43"/>
      <c r="AB460" s="43"/>
      <c r="AC460" s="43"/>
    </row>
    <row r="461" ht="12.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c r="AA461" s="43"/>
      <c r="AB461" s="43"/>
      <c r="AC461" s="43"/>
    </row>
    <row r="462" ht="12.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c r="AA462" s="43"/>
      <c r="AB462" s="43"/>
      <c r="AC462" s="43"/>
    </row>
    <row r="463" ht="12.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c r="AA463" s="43"/>
      <c r="AB463" s="43"/>
      <c r="AC463" s="43"/>
    </row>
    <row r="464" ht="12.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c r="AA464" s="43"/>
      <c r="AB464" s="43"/>
      <c r="AC464" s="43"/>
    </row>
    <row r="465" ht="12.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c r="AA465" s="43"/>
      <c r="AB465" s="43"/>
      <c r="AC465" s="43"/>
    </row>
    <row r="466" ht="12.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c r="AA466" s="43"/>
      <c r="AB466" s="43"/>
      <c r="AC466" s="43"/>
    </row>
    <row r="467" ht="12.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c r="AA467" s="43"/>
      <c r="AB467" s="43"/>
      <c r="AC467" s="43"/>
    </row>
    <row r="468" ht="12.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c r="AA468" s="43"/>
      <c r="AB468" s="43"/>
      <c r="AC468" s="43"/>
    </row>
    <row r="469" ht="12.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c r="AA469" s="43"/>
      <c r="AB469" s="43"/>
      <c r="AC469" s="43"/>
    </row>
    <row r="470" ht="12.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c r="AA470" s="43"/>
      <c r="AB470" s="43"/>
      <c r="AC470" s="43"/>
    </row>
    <row r="471" ht="12.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c r="AA471" s="43"/>
      <c r="AB471" s="43"/>
      <c r="AC471" s="43"/>
    </row>
    <row r="472" ht="12.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c r="AA472" s="43"/>
      <c r="AB472" s="43"/>
      <c r="AC472" s="43"/>
    </row>
    <row r="473" ht="12.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c r="AA473" s="43"/>
      <c r="AB473" s="43"/>
      <c r="AC473" s="43"/>
    </row>
    <row r="474" ht="12.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c r="AA474" s="43"/>
      <c r="AB474" s="43"/>
      <c r="AC474" s="43"/>
    </row>
    <row r="475" ht="12.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c r="AA475" s="43"/>
      <c r="AB475" s="43"/>
      <c r="AC475" s="43"/>
    </row>
    <row r="476" ht="12.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c r="AA476" s="43"/>
      <c r="AB476" s="43"/>
      <c r="AC476" s="43"/>
    </row>
    <row r="477" ht="12.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c r="AA477" s="43"/>
      <c r="AB477" s="43"/>
      <c r="AC477" s="43"/>
    </row>
    <row r="478" ht="12.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c r="AA478" s="43"/>
      <c r="AB478" s="43"/>
      <c r="AC478" s="43"/>
    </row>
    <row r="479" ht="12.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c r="AA479" s="43"/>
      <c r="AB479" s="43"/>
      <c r="AC479" s="43"/>
    </row>
    <row r="480" ht="12.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c r="AA480" s="43"/>
      <c r="AB480" s="43"/>
      <c r="AC480" s="43"/>
    </row>
    <row r="481" ht="12.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c r="AA481" s="43"/>
      <c r="AB481" s="43"/>
      <c r="AC481" s="43"/>
    </row>
    <row r="482" ht="12.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c r="AA482" s="43"/>
      <c r="AB482" s="43"/>
      <c r="AC482" s="43"/>
    </row>
    <row r="483" ht="12.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c r="AA483" s="43"/>
      <c r="AB483" s="43"/>
      <c r="AC483" s="43"/>
    </row>
    <row r="484" ht="12.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c r="AA484" s="43"/>
      <c r="AB484" s="43"/>
      <c r="AC484" s="43"/>
    </row>
    <row r="485" ht="12.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c r="AA485" s="43"/>
      <c r="AB485" s="43"/>
      <c r="AC485" s="43"/>
    </row>
    <row r="486" ht="12.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c r="AA486" s="43"/>
      <c r="AB486" s="43"/>
      <c r="AC486" s="43"/>
    </row>
    <row r="487" ht="12.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c r="AC487" s="43"/>
    </row>
    <row r="488" ht="12.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c r="AA488" s="43"/>
      <c r="AB488" s="43"/>
      <c r="AC488" s="43"/>
    </row>
    <row r="489" ht="12.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c r="AA489" s="43"/>
      <c r="AB489" s="43"/>
      <c r="AC489" s="43"/>
    </row>
    <row r="490" ht="12.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c r="AA490" s="43"/>
      <c r="AB490" s="43"/>
      <c r="AC490" s="43"/>
    </row>
    <row r="491" ht="12.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c r="AA491" s="43"/>
      <c r="AB491" s="43"/>
      <c r="AC491" s="43"/>
    </row>
    <row r="492" ht="12.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c r="AA492" s="43"/>
      <c r="AB492" s="43"/>
      <c r="AC492" s="43"/>
    </row>
    <row r="493" ht="12.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c r="AA493" s="43"/>
      <c r="AB493" s="43"/>
      <c r="AC493" s="43"/>
    </row>
    <row r="494" ht="12.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c r="AA494" s="43"/>
      <c r="AB494" s="43"/>
      <c r="AC494" s="43"/>
    </row>
    <row r="495" ht="12.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c r="AA495" s="43"/>
      <c r="AB495" s="43"/>
      <c r="AC495" s="43"/>
    </row>
    <row r="496" ht="12.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c r="AA496" s="43"/>
      <c r="AB496" s="43"/>
      <c r="AC496" s="43"/>
    </row>
    <row r="497" ht="12.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c r="AA497" s="43"/>
      <c r="AB497" s="43"/>
      <c r="AC497" s="43"/>
    </row>
    <row r="498" ht="12.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c r="AA498" s="43"/>
      <c r="AB498" s="43"/>
      <c r="AC498" s="43"/>
    </row>
    <row r="499" ht="12.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c r="AA499" s="43"/>
      <c r="AB499" s="43"/>
      <c r="AC499" s="43"/>
    </row>
    <row r="500" ht="12.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c r="AA500" s="43"/>
      <c r="AB500" s="43"/>
      <c r="AC500" s="43"/>
    </row>
    <row r="501" ht="12.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c r="AA501" s="43"/>
      <c r="AB501" s="43"/>
      <c r="AC501" s="43"/>
    </row>
    <row r="502" ht="12.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c r="AA502" s="43"/>
      <c r="AB502" s="43"/>
      <c r="AC502" s="43"/>
    </row>
    <row r="503" ht="12.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c r="AA503" s="43"/>
      <c r="AB503" s="43"/>
      <c r="AC503" s="43"/>
    </row>
    <row r="504" ht="12.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c r="AA504" s="43"/>
      <c r="AB504" s="43"/>
      <c r="AC504" s="43"/>
    </row>
    <row r="505" ht="12.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c r="AA505" s="43"/>
      <c r="AB505" s="43"/>
      <c r="AC505" s="43"/>
    </row>
    <row r="506" ht="12.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c r="AA506" s="43"/>
      <c r="AB506" s="43"/>
      <c r="AC506" s="43"/>
    </row>
    <row r="507" ht="12.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c r="AA507" s="43"/>
      <c r="AB507" s="43"/>
      <c r="AC507" s="43"/>
    </row>
    <row r="508" ht="12.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c r="AA508" s="43"/>
      <c r="AB508" s="43"/>
      <c r="AC508" s="43"/>
    </row>
    <row r="509" ht="12.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c r="AA509" s="43"/>
      <c r="AB509" s="43"/>
      <c r="AC509" s="43"/>
    </row>
    <row r="510" ht="12.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c r="AA510" s="43"/>
      <c r="AB510" s="43"/>
      <c r="AC510" s="43"/>
    </row>
    <row r="511" ht="12.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c r="AA511" s="43"/>
      <c r="AB511" s="43"/>
      <c r="AC511" s="43"/>
    </row>
    <row r="512" ht="12.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c r="AA512" s="43"/>
      <c r="AB512" s="43"/>
      <c r="AC512" s="43"/>
    </row>
    <row r="513" ht="12.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c r="AA513" s="43"/>
      <c r="AB513" s="43"/>
      <c r="AC513" s="43"/>
    </row>
    <row r="514" ht="12.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c r="AA514" s="43"/>
      <c r="AB514" s="43"/>
      <c r="AC514" s="43"/>
    </row>
    <row r="515" ht="12.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c r="AA515" s="43"/>
      <c r="AB515" s="43"/>
      <c r="AC515" s="43"/>
    </row>
    <row r="516" ht="12.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c r="AA516" s="43"/>
      <c r="AB516" s="43"/>
      <c r="AC516" s="43"/>
    </row>
    <row r="517" ht="12.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c r="AA517" s="43"/>
      <c r="AB517" s="43"/>
      <c r="AC517" s="43"/>
    </row>
    <row r="518" ht="12.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c r="AA518" s="43"/>
      <c r="AB518" s="43"/>
      <c r="AC518" s="43"/>
    </row>
    <row r="519" ht="12.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c r="AA519" s="43"/>
      <c r="AB519" s="43"/>
      <c r="AC519" s="43"/>
    </row>
    <row r="520" ht="12.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c r="AA520" s="43"/>
      <c r="AB520" s="43"/>
      <c r="AC520" s="43"/>
    </row>
    <row r="521" ht="12.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c r="AA521" s="43"/>
      <c r="AB521" s="43"/>
      <c r="AC521" s="43"/>
    </row>
    <row r="522" ht="12.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c r="AA522" s="43"/>
      <c r="AB522" s="43"/>
      <c r="AC522" s="43"/>
    </row>
    <row r="523" ht="12.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c r="AA523" s="43"/>
      <c r="AB523" s="43"/>
      <c r="AC523" s="43"/>
    </row>
    <row r="524" ht="12.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c r="AA524" s="43"/>
      <c r="AB524" s="43"/>
      <c r="AC524" s="43"/>
    </row>
    <row r="525" ht="12.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c r="AA525" s="43"/>
      <c r="AB525" s="43"/>
      <c r="AC525" s="43"/>
    </row>
    <row r="526" ht="12.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c r="AA526" s="43"/>
      <c r="AB526" s="43"/>
      <c r="AC526" s="43"/>
    </row>
    <row r="527" ht="12.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c r="AA527" s="43"/>
      <c r="AB527" s="43"/>
      <c r="AC527" s="43"/>
    </row>
    <row r="528" ht="12.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c r="AA528" s="43"/>
      <c r="AB528" s="43"/>
      <c r="AC528" s="43"/>
    </row>
    <row r="529" ht="12.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c r="AA529" s="43"/>
      <c r="AB529" s="43"/>
      <c r="AC529" s="43"/>
    </row>
    <row r="530" ht="12.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c r="AA530" s="43"/>
      <c r="AB530" s="43"/>
      <c r="AC530" s="43"/>
    </row>
    <row r="531" ht="12.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c r="AA531" s="43"/>
      <c r="AB531" s="43"/>
      <c r="AC531" s="43"/>
    </row>
    <row r="532" ht="12.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c r="AA532" s="43"/>
      <c r="AB532" s="43"/>
      <c r="AC532" s="43"/>
    </row>
    <row r="533" ht="12.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c r="AA533" s="43"/>
      <c r="AB533" s="43"/>
      <c r="AC533" s="43"/>
    </row>
    <row r="534" ht="12.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c r="AA534" s="43"/>
      <c r="AB534" s="43"/>
      <c r="AC534" s="43"/>
    </row>
    <row r="535" ht="12.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c r="AA535" s="43"/>
      <c r="AB535" s="43"/>
      <c r="AC535" s="43"/>
    </row>
    <row r="536" ht="12.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c r="AA536" s="43"/>
      <c r="AB536" s="43"/>
      <c r="AC536" s="43"/>
    </row>
    <row r="537" ht="12.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c r="AA537" s="43"/>
      <c r="AB537" s="43"/>
      <c r="AC537" s="43"/>
    </row>
    <row r="538" ht="12.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c r="AA538" s="43"/>
      <c r="AB538" s="43"/>
      <c r="AC538" s="43"/>
    </row>
    <row r="539" ht="12.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c r="AA539" s="43"/>
      <c r="AB539" s="43"/>
      <c r="AC539" s="43"/>
    </row>
    <row r="540" ht="12.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c r="AA540" s="43"/>
      <c r="AB540" s="43"/>
      <c r="AC540" s="43"/>
    </row>
    <row r="541" ht="12.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c r="AA541" s="43"/>
      <c r="AB541" s="43"/>
      <c r="AC541" s="43"/>
    </row>
    <row r="542" ht="12.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c r="AA542" s="43"/>
      <c r="AB542" s="43"/>
      <c r="AC542" s="43"/>
    </row>
    <row r="543" ht="12.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c r="AA543" s="43"/>
      <c r="AB543" s="43"/>
      <c r="AC543" s="43"/>
    </row>
    <row r="544" ht="12.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c r="AA544" s="43"/>
      <c r="AB544" s="43"/>
      <c r="AC544" s="43"/>
    </row>
    <row r="545" ht="12.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c r="AA545" s="43"/>
      <c r="AB545" s="43"/>
      <c r="AC545" s="43"/>
    </row>
    <row r="546" ht="12.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c r="AA546" s="43"/>
      <c r="AB546" s="43"/>
      <c r="AC546" s="43"/>
    </row>
    <row r="547" ht="12.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c r="AA547" s="43"/>
      <c r="AB547" s="43"/>
      <c r="AC547" s="43"/>
    </row>
    <row r="548" ht="12.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c r="AA548" s="43"/>
      <c r="AB548" s="43"/>
      <c r="AC548" s="43"/>
    </row>
    <row r="549" ht="12.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c r="AA549" s="43"/>
      <c r="AB549" s="43"/>
      <c r="AC549" s="43"/>
    </row>
    <row r="550" ht="12.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c r="AA550" s="43"/>
      <c r="AB550" s="43"/>
      <c r="AC550" s="43"/>
    </row>
    <row r="551" ht="12.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c r="AA551" s="43"/>
      <c r="AB551" s="43"/>
      <c r="AC551" s="43"/>
    </row>
    <row r="552" ht="12.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c r="AA552" s="43"/>
      <c r="AB552" s="43"/>
      <c r="AC552" s="43"/>
    </row>
    <row r="553" ht="12.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c r="AA553" s="43"/>
      <c r="AB553" s="43"/>
      <c r="AC553" s="43"/>
    </row>
    <row r="554" ht="12.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c r="AA554" s="43"/>
      <c r="AB554" s="43"/>
      <c r="AC554" s="43"/>
    </row>
    <row r="555" ht="12.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c r="AA555" s="43"/>
      <c r="AB555" s="43"/>
      <c r="AC555" s="43"/>
    </row>
    <row r="556" ht="12.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c r="AA556" s="43"/>
      <c r="AB556" s="43"/>
      <c r="AC556" s="43"/>
    </row>
    <row r="557" ht="12.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c r="AA557" s="43"/>
      <c r="AB557" s="43"/>
      <c r="AC557" s="43"/>
    </row>
    <row r="558" ht="12.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c r="AA558" s="43"/>
      <c r="AB558" s="43"/>
      <c r="AC558" s="43"/>
    </row>
    <row r="559" ht="12.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c r="AA559" s="43"/>
      <c r="AB559" s="43"/>
      <c r="AC559" s="43"/>
    </row>
    <row r="560" ht="12.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c r="AA560" s="43"/>
      <c r="AB560" s="43"/>
      <c r="AC560" s="43"/>
    </row>
    <row r="561" ht="12.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c r="AA561" s="43"/>
      <c r="AB561" s="43"/>
      <c r="AC561" s="43"/>
    </row>
    <row r="562" ht="12.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c r="AA562" s="43"/>
      <c r="AB562" s="43"/>
      <c r="AC562" s="43"/>
    </row>
    <row r="563" ht="12.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c r="AA563" s="43"/>
      <c r="AB563" s="43"/>
      <c r="AC563" s="43"/>
    </row>
    <row r="564" ht="12.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c r="AA564" s="43"/>
      <c r="AB564" s="43"/>
      <c r="AC564" s="43"/>
    </row>
    <row r="565" ht="12.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c r="AA565" s="43"/>
      <c r="AB565" s="43"/>
      <c r="AC565" s="43"/>
    </row>
    <row r="566" ht="12.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c r="AA566" s="43"/>
      <c r="AB566" s="43"/>
      <c r="AC566" s="43"/>
    </row>
    <row r="567" ht="12.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c r="AA567" s="43"/>
      <c r="AB567" s="43"/>
      <c r="AC567" s="43"/>
    </row>
    <row r="568" ht="12.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c r="AA568" s="43"/>
      <c r="AB568" s="43"/>
      <c r="AC568" s="43"/>
    </row>
    <row r="569" ht="12.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c r="AA569" s="43"/>
      <c r="AB569" s="43"/>
      <c r="AC569" s="43"/>
    </row>
    <row r="570" ht="12.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c r="AA570" s="43"/>
      <c r="AB570" s="43"/>
      <c r="AC570" s="43"/>
    </row>
    <row r="571" ht="12.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c r="AA571" s="43"/>
      <c r="AB571" s="43"/>
      <c r="AC571" s="43"/>
    </row>
    <row r="572" ht="12.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c r="AA572" s="43"/>
      <c r="AB572" s="43"/>
      <c r="AC572" s="43"/>
    </row>
    <row r="573" ht="12.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c r="AA573" s="43"/>
      <c r="AB573" s="43"/>
      <c r="AC573" s="43"/>
    </row>
    <row r="574" ht="12.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c r="AA574" s="43"/>
      <c r="AB574" s="43"/>
      <c r="AC574" s="43"/>
    </row>
    <row r="575" ht="12.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c r="AA575" s="43"/>
      <c r="AB575" s="43"/>
      <c r="AC575" s="43"/>
    </row>
    <row r="576" ht="12.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c r="AA576" s="43"/>
      <c r="AB576" s="43"/>
      <c r="AC576" s="43"/>
    </row>
    <row r="577" ht="12.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c r="AA577" s="43"/>
      <c r="AB577" s="43"/>
      <c r="AC577" s="43"/>
    </row>
    <row r="578" ht="12.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c r="AA578" s="43"/>
      <c r="AB578" s="43"/>
      <c r="AC578" s="43"/>
    </row>
    <row r="579" ht="12.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c r="AA579" s="43"/>
      <c r="AB579" s="43"/>
      <c r="AC579" s="43"/>
    </row>
    <row r="580" ht="12.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c r="AA580" s="43"/>
      <c r="AB580" s="43"/>
      <c r="AC580" s="43"/>
    </row>
    <row r="581" ht="12.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c r="AA581" s="43"/>
      <c r="AB581" s="43"/>
      <c r="AC581" s="43"/>
    </row>
    <row r="582" ht="12.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c r="AA582" s="43"/>
      <c r="AB582" s="43"/>
      <c r="AC582" s="43"/>
    </row>
    <row r="583" ht="12.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c r="AA583" s="43"/>
      <c r="AB583" s="43"/>
      <c r="AC583" s="43"/>
    </row>
    <row r="584" ht="12.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c r="AA584" s="43"/>
      <c r="AB584" s="43"/>
      <c r="AC584" s="43"/>
    </row>
    <row r="585" ht="12.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c r="AA585" s="43"/>
      <c r="AB585" s="43"/>
      <c r="AC585" s="43"/>
    </row>
    <row r="586" ht="12.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c r="AA586" s="43"/>
      <c r="AB586" s="43"/>
      <c r="AC586" s="43"/>
    </row>
    <row r="587" ht="12.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c r="AA587" s="43"/>
      <c r="AB587" s="43"/>
      <c r="AC587" s="43"/>
    </row>
    <row r="588" ht="12.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c r="AA588" s="43"/>
      <c r="AB588" s="43"/>
      <c r="AC588" s="43"/>
    </row>
    <row r="589" ht="12.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c r="AA589" s="43"/>
      <c r="AB589" s="43"/>
      <c r="AC589" s="43"/>
    </row>
    <row r="590" ht="12.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c r="AA590" s="43"/>
      <c r="AB590" s="43"/>
      <c r="AC590" s="43"/>
    </row>
    <row r="591" ht="12.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c r="AA591" s="43"/>
      <c r="AB591" s="43"/>
      <c r="AC591" s="43"/>
    </row>
    <row r="592" ht="12.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c r="AA592" s="43"/>
      <c r="AB592" s="43"/>
      <c r="AC592" s="43"/>
    </row>
    <row r="593" ht="12.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c r="AA593" s="43"/>
      <c r="AB593" s="43"/>
      <c r="AC593" s="43"/>
    </row>
    <row r="594" ht="12.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c r="AA594" s="43"/>
      <c r="AB594" s="43"/>
      <c r="AC594" s="43"/>
    </row>
    <row r="595" ht="12.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c r="AA595" s="43"/>
      <c r="AB595" s="43"/>
      <c r="AC595" s="43"/>
    </row>
    <row r="596" ht="12.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c r="AA596" s="43"/>
      <c r="AB596" s="43"/>
      <c r="AC596" s="43"/>
    </row>
    <row r="597" ht="12.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c r="AA597" s="43"/>
      <c r="AB597" s="43"/>
      <c r="AC597" s="43"/>
    </row>
    <row r="598" ht="12.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c r="AA598" s="43"/>
      <c r="AB598" s="43"/>
      <c r="AC598" s="43"/>
    </row>
    <row r="599" ht="12.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c r="AA599" s="43"/>
      <c r="AB599" s="43"/>
      <c r="AC599" s="43"/>
    </row>
    <row r="600" ht="12.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c r="AA600" s="43"/>
      <c r="AB600" s="43"/>
      <c r="AC600" s="43"/>
    </row>
    <row r="601" ht="12.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c r="AA601" s="43"/>
      <c r="AB601" s="43"/>
      <c r="AC601" s="43"/>
    </row>
    <row r="602" ht="12.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c r="AA602" s="43"/>
      <c r="AB602" s="43"/>
      <c r="AC602" s="43"/>
    </row>
    <row r="603" ht="12.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c r="AA603" s="43"/>
      <c r="AB603" s="43"/>
      <c r="AC603" s="43"/>
    </row>
    <row r="604" ht="12.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c r="AA604" s="43"/>
      <c r="AB604" s="43"/>
      <c r="AC604" s="43"/>
    </row>
    <row r="605" ht="12.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c r="AA605" s="43"/>
      <c r="AB605" s="43"/>
      <c r="AC605" s="43"/>
    </row>
    <row r="606" ht="12.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c r="AA606" s="43"/>
      <c r="AB606" s="43"/>
      <c r="AC606" s="43"/>
    </row>
    <row r="607" ht="12.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c r="AA607" s="43"/>
      <c r="AB607" s="43"/>
      <c r="AC607" s="43"/>
    </row>
    <row r="608" ht="12.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c r="AA608" s="43"/>
      <c r="AB608" s="43"/>
      <c r="AC608" s="43"/>
    </row>
    <row r="609" ht="12.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c r="AA609" s="43"/>
      <c r="AB609" s="43"/>
      <c r="AC609" s="43"/>
    </row>
    <row r="610" ht="12.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c r="AA610" s="43"/>
      <c r="AB610" s="43"/>
      <c r="AC610" s="43"/>
    </row>
    <row r="611" ht="12.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c r="AA611" s="43"/>
      <c r="AB611" s="43"/>
      <c r="AC611" s="43"/>
    </row>
    <row r="612" ht="12.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c r="AA612" s="43"/>
      <c r="AB612" s="43"/>
      <c r="AC612" s="43"/>
    </row>
    <row r="613" ht="12.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c r="AC613" s="43"/>
    </row>
    <row r="614" ht="12.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c r="AA614" s="43"/>
      <c r="AB614" s="43"/>
      <c r="AC614" s="43"/>
    </row>
    <row r="615" ht="12.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c r="AA615" s="43"/>
      <c r="AB615" s="43"/>
      <c r="AC615" s="43"/>
    </row>
    <row r="616" ht="12.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c r="AA616" s="43"/>
      <c r="AB616" s="43"/>
      <c r="AC616" s="43"/>
    </row>
    <row r="617" ht="12.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c r="AA617" s="43"/>
      <c r="AB617" s="43"/>
      <c r="AC617" s="43"/>
    </row>
    <row r="618" ht="12.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c r="AA618" s="43"/>
      <c r="AB618" s="43"/>
      <c r="AC618" s="43"/>
    </row>
    <row r="619" ht="12.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c r="AA619" s="43"/>
      <c r="AB619" s="43"/>
      <c r="AC619" s="43"/>
    </row>
    <row r="620" ht="12.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c r="AA620" s="43"/>
      <c r="AB620" s="43"/>
      <c r="AC620" s="43"/>
    </row>
    <row r="621" ht="12.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c r="AA621" s="43"/>
      <c r="AB621" s="43"/>
      <c r="AC621" s="43"/>
    </row>
    <row r="622" ht="12.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c r="AA622" s="43"/>
      <c r="AB622" s="43"/>
      <c r="AC622" s="43"/>
    </row>
    <row r="623" ht="12.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c r="AA623" s="43"/>
      <c r="AB623" s="43"/>
      <c r="AC623" s="43"/>
    </row>
    <row r="624" ht="12.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c r="AA624" s="43"/>
      <c r="AB624" s="43"/>
      <c r="AC624" s="43"/>
    </row>
    <row r="625" ht="12.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c r="AC625" s="43"/>
    </row>
    <row r="626" ht="12.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c r="AC626" s="43"/>
    </row>
    <row r="627" ht="12.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c r="AA627" s="43"/>
      <c r="AB627" s="43"/>
      <c r="AC627" s="43"/>
    </row>
    <row r="628" ht="12.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c r="AA628" s="43"/>
      <c r="AB628" s="43"/>
      <c r="AC628" s="43"/>
    </row>
    <row r="629" ht="12.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c r="AA629" s="43"/>
      <c r="AB629" s="43"/>
      <c r="AC629" s="43"/>
    </row>
    <row r="630" ht="12.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c r="AA630" s="43"/>
      <c r="AB630" s="43"/>
      <c r="AC630" s="43"/>
    </row>
    <row r="631" ht="12.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c r="AA631" s="43"/>
      <c r="AB631" s="43"/>
      <c r="AC631" s="43"/>
    </row>
    <row r="632" ht="12.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c r="AA632" s="43"/>
      <c r="AB632" s="43"/>
      <c r="AC632" s="43"/>
    </row>
    <row r="633" ht="12.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c r="AA633" s="43"/>
      <c r="AB633" s="43"/>
      <c r="AC633" s="43"/>
    </row>
    <row r="634" ht="12.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c r="AA634" s="43"/>
      <c r="AB634" s="43"/>
      <c r="AC634" s="43"/>
    </row>
    <row r="635" ht="12.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c r="AA635" s="43"/>
      <c r="AB635" s="43"/>
      <c r="AC635" s="43"/>
    </row>
    <row r="636" ht="12.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c r="AA636" s="43"/>
      <c r="AB636" s="43"/>
      <c r="AC636" s="43"/>
    </row>
    <row r="637" ht="12.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c r="AA637" s="43"/>
      <c r="AB637" s="43"/>
      <c r="AC637" s="43"/>
    </row>
    <row r="638" ht="12.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c r="AA638" s="43"/>
      <c r="AB638" s="43"/>
      <c r="AC638" s="43"/>
    </row>
    <row r="639" ht="12.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c r="AA639" s="43"/>
      <c r="AB639" s="43"/>
      <c r="AC639" s="43"/>
    </row>
    <row r="640" ht="12.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c r="AA640" s="43"/>
      <c r="AB640" s="43"/>
      <c r="AC640" s="43"/>
    </row>
    <row r="641" ht="12.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c r="AA641" s="43"/>
      <c r="AB641" s="43"/>
      <c r="AC641" s="43"/>
    </row>
    <row r="642" ht="12.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c r="AA642" s="43"/>
      <c r="AB642" s="43"/>
      <c r="AC642" s="43"/>
    </row>
    <row r="643" ht="12.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c r="AA643" s="43"/>
      <c r="AB643" s="43"/>
      <c r="AC643" s="43"/>
    </row>
    <row r="644" ht="12.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c r="AA644" s="43"/>
      <c r="AB644" s="43"/>
      <c r="AC644" s="43"/>
    </row>
    <row r="645" ht="12.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c r="AA645" s="43"/>
      <c r="AB645" s="43"/>
      <c r="AC645" s="43"/>
    </row>
    <row r="646" ht="12.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c r="AA646" s="43"/>
      <c r="AB646" s="43"/>
      <c r="AC646" s="43"/>
    </row>
    <row r="647" ht="12.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c r="AA647" s="43"/>
      <c r="AB647" s="43"/>
      <c r="AC647" s="43"/>
    </row>
    <row r="648" ht="12.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c r="AA648" s="43"/>
      <c r="AB648" s="43"/>
      <c r="AC648" s="43"/>
    </row>
    <row r="649" ht="12.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c r="AA649" s="43"/>
      <c r="AB649" s="43"/>
      <c r="AC649" s="43"/>
    </row>
    <row r="650" ht="12.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c r="AA650" s="43"/>
      <c r="AB650" s="43"/>
      <c r="AC650" s="43"/>
    </row>
    <row r="651" ht="12.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row>
    <row r="652" ht="12.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c r="AA652" s="43"/>
      <c r="AB652" s="43"/>
      <c r="AC652" s="43"/>
    </row>
    <row r="653" ht="12.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c r="AA653" s="43"/>
      <c r="AB653" s="43"/>
      <c r="AC653" s="43"/>
    </row>
    <row r="654" ht="12.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c r="AA654" s="43"/>
      <c r="AB654" s="43"/>
      <c r="AC654" s="43"/>
    </row>
    <row r="655" ht="12.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c r="AA655" s="43"/>
      <c r="AB655" s="43"/>
      <c r="AC655" s="43"/>
    </row>
    <row r="656" ht="12.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row>
    <row r="657" ht="12.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c r="AA657" s="43"/>
      <c r="AB657" s="43"/>
      <c r="AC657" s="43"/>
    </row>
    <row r="658" ht="12.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c r="AA658" s="43"/>
      <c r="AB658" s="43"/>
      <c r="AC658" s="43"/>
    </row>
    <row r="659" ht="12.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c r="AA659" s="43"/>
      <c r="AB659" s="43"/>
      <c r="AC659" s="43"/>
    </row>
    <row r="660" ht="12.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c r="AA660" s="43"/>
      <c r="AB660" s="43"/>
      <c r="AC660" s="43"/>
    </row>
    <row r="661" ht="12.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row>
    <row r="662" ht="12.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c r="AA662" s="43"/>
      <c r="AB662" s="43"/>
      <c r="AC662" s="43"/>
    </row>
    <row r="663" ht="12.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c r="AA663" s="43"/>
      <c r="AB663" s="43"/>
      <c r="AC663" s="43"/>
    </row>
    <row r="664" ht="12.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c r="AA664" s="43"/>
      <c r="AB664" s="43"/>
      <c r="AC664" s="43"/>
    </row>
    <row r="665" ht="12.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c r="AA665" s="43"/>
      <c r="AB665" s="43"/>
      <c r="AC665" s="43"/>
    </row>
    <row r="666" ht="12.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row>
    <row r="667" ht="12.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c r="AA667" s="43"/>
      <c r="AB667" s="43"/>
      <c r="AC667" s="43"/>
    </row>
    <row r="668" ht="12.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c r="AA668" s="43"/>
      <c r="AB668" s="43"/>
      <c r="AC668" s="43"/>
    </row>
    <row r="669" ht="12.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c r="AC669" s="43"/>
    </row>
    <row r="670" ht="12.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c r="AA670" s="43"/>
      <c r="AB670" s="43"/>
      <c r="AC670" s="43"/>
    </row>
    <row r="671" ht="12.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row>
    <row r="672" ht="12.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c r="AA672" s="43"/>
      <c r="AB672" s="43"/>
      <c r="AC672" s="43"/>
    </row>
    <row r="673" ht="12.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c r="AA673" s="43"/>
      <c r="AB673" s="43"/>
      <c r="AC673" s="43"/>
    </row>
    <row r="674" ht="12.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c r="AA674" s="43"/>
      <c r="AB674" s="43"/>
      <c r="AC674" s="43"/>
    </row>
    <row r="675" ht="12.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c r="AA675" s="43"/>
      <c r="AB675" s="43"/>
      <c r="AC675" s="43"/>
    </row>
    <row r="676" ht="12.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row>
    <row r="677" ht="12.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c r="AA677" s="43"/>
      <c r="AB677" s="43"/>
      <c r="AC677" s="43"/>
    </row>
    <row r="678" ht="12.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c r="AA678" s="43"/>
      <c r="AB678" s="43"/>
      <c r="AC678" s="43"/>
    </row>
    <row r="679" ht="12.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c r="AA679" s="43"/>
      <c r="AB679" s="43"/>
      <c r="AC679" s="43"/>
    </row>
    <row r="680" ht="12.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c r="AA680" s="43"/>
      <c r="AB680" s="43"/>
      <c r="AC680" s="43"/>
    </row>
    <row r="681" ht="12.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row>
    <row r="682" ht="12.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c r="AA682" s="43"/>
      <c r="AB682" s="43"/>
      <c r="AC682" s="43"/>
    </row>
    <row r="683" ht="12.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c r="AA683" s="43"/>
      <c r="AB683" s="43"/>
      <c r="AC683" s="43"/>
    </row>
    <row r="684" ht="12.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c r="AA684" s="43"/>
      <c r="AB684" s="43"/>
      <c r="AC684" s="43"/>
    </row>
    <row r="685" ht="12.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c r="AA685" s="43"/>
      <c r="AB685" s="43"/>
      <c r="AC685" s="43"/>
    </row>
    <row r="686" ht="12.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row>
    <row r="687" ht="12.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c r="AA687" s="43"/>
      <c r="AB687" s="43"/>
      <c r="AC687" s="43"/>
    </row>
    <row r="688" ht="12.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c r="AA688" s="43"/>
      <c r="AB688" s="43"/>
      <c r="AC688" s="43"/>
    </row>
    <row r="689" ht="12.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c r="AA689" s="43"/>
      <c r="AB689" s="43"/>
      <c r="AC689" s="43"/>
    </row>
    <row r="690" ht="12.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c r="AA690" s="43"/>
      <c r="AB690" s="43"/>
      <c r="AC690" s="43"/>
    </row>
    <row r="691" ht="12.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row>
    <row r="692" ht="12.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c r="AA692" s="43"/>
      <c r="AB692" s="43"/>
      <c r="AC692" s="43"/>
    </row>
    <row r="693" ht="12.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c r="AA693" s="43"/>
      <c r="AB693" s="43"/>
      <c r="AC693" s="43"/>
    </row>
    <row r="694" ht="12.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c r="AA694" s="43"/>
      <c r="AB694" s="43"/>
      <c r="AC694" s="43"/>
    </row>
    <row r="695" ht="12.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c r="AA695" s="43"/>
      <c r="AB695" s="43"/>
      <c r="AC695" s="43"/>
    </row>
    <row r="696" ht="12.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row>
    <row r="697" ht="12.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c r="AA697" s="43"/>
      <c r="AB697" s="43"/>
      <c r="AC697" s="43"/>
    </row>
    <row r="698" ht="12.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c r="AA698" s="43"/>
      <c r="AB698" s="43"/>
      <c r="AC698" s="43"/>
    </row>
    <row r="699" ht="12.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c r="AA699" s="43"/>
      <c r="AB699" s="43"/>
      <c r="AC699" s="43"/>
    </row>
    <row r="700" ht="12.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c r="AA700" s="43"/>
      <c r="AB700" s="43"/>
      <c r="AC700" s="43"/>
    </row>
    <row r="701" ht="12.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row>
    <row r="702" ht="12.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c r="AA702" s="43"/>
      <c r="AB702" s="43"/>
      <c r="AC702" s="43"/>
    </row>
    <row r="703" ht="12.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c r="AA703" s="43"/>
      <c r="AB703" s="43"/>
      <c r="AC703" s="43"/>
    </row>
    <row r="704" ht="12.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c r="AA704" s="43"/>
      <c r="AB704" s="43"/>
      <c r="AC704" s="43"/>
    </row>
    <row r="705" ht="12.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c r="AA705" s="43"/>
      <c r="AB705" s="43"/>
      <c r="AC705" s="43"/>
    </row>
    <row r="706" ht="12.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row>
    <row r="707" ht="12.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c r="AA707" s="43"/>
      <c r="AB707" s="43"/>
      <c r="AC707" s="43"/>
    </row>
    <row r="708" ht="12.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c r="AA708" s="43"/>
      <c r="AB708" s="43"/>
      <c r="AC708" s="43"/>
    </row>
    <row r="709" ht="12.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c r="AC709" s="43"/>
    </row>
    <row r="710" ht="12.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c r="AC710" s="43"/>
    </row>
    <row r="711" ht="12.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row>
    <row r="712" ht="12.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c r="AA712" s="43"/>
      <c r="AB712" s="43"/>
      <c r="AC712" s="43"/>
    </row>
    <row r="713" ht="12.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c r="AA713" s="43"/>
      <c r="AB713" s="43"/>
      <c r="AC713" s="43"/>
    </row>
    <row r="714" ht="12.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c r="AA714" s="43"/>
      <c r="AB714" s="43"/>
      <c r="AC714" s="43"/>
    </row>
    <row r="715" ht="12.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c r="AA715" s="43"/>
      <c r="AB715" s="43"/>
      <c r="AC715" s="43"/>
    </row>
    <row r="716" ht="12.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row>
    <row r="717" ht="12.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c r="AA717" s="43"/>
      <c r="AB717" s="43"/>
      <c r="AC717" s="43"/>
    </row>
    <row r="718" ht="12.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c r="AA718" s="43"/>
      <c r="AB718" s="43"/>
      <c r="AC718" s="43"/>
    </row>
    <row r="719" ht="12.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c r="AA719" s="43"/>
      <c r="AB719" s="43"/>
      <c r="AC719" s="43"/>
    </row>
    <row r="720" ht="12.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c r="AA720" s="43"/>
      <c r="AB720" s="43"/>
      <c r="AC720" s="43"/>
    </row>
    <row r="721" ht="12.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row>
    <row r="722" ht="12.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c r="AC722" s="43"/>
    </row>
    <row r="723" ht="12.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c r="AC723" s="43"/>
    </row>
    <row r="724" ht="12.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c r="AA724" s="43"/>
      <c r="AB724" s="43"/>
      <c r="AC724" s="43"/>
    </row>
    <row r="725" ht="12.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c r="AA725" s="43"/>
      <c r="AB725" s="43"/>
      <c r="AC725" s="43"/>
    </row>
    <row r="726" ht="12.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row>
    <row r="727" ht="12.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c r="AA727" s="43"/>
      <c r="AB727" s="43"/>
      <c r="AC727" s="43"/>
    </row>
    <row r="728" ht="12.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c r="AA728" s="43"/>
      <c r="AB728" s="43"/>
      <c r="AC728" s="43"/>
    </row>
    <row r="729" ht="12.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c r="AC729" s="43"/>
    </row>
    <row r="730" ht="12.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c r="AC730" s="43"/>
    </row>
    <row r="731" ht="12.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row>
    <row r="732" ht="12.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c r="AA732" s="43"/>
      <c r="AB732" s="43"/>
      <c r="AC732" s="43"/>
    </row>
    <row r="733" ht="12.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c r="AA733" s="43"/>
      <c r="AB733" s="43"/>
      <c r="AC733" s="43"/>
    </row>
    <row r="734" ht="12.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c r="AA734" s="43"/>
      <c r="AB734" s="43"/>
      <c r="AC734" s="43"/>
    </row>
    <row r="735" ht="12.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c r="AA735" s="43"/>
      <c r="AB735" s="43"/>
      <c r="AC735" s="43"/>
    </row>
    <row r="736" ht="12.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row>
    <row r="737" ht="12.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c r="AA737" s="43"/>
      <c r="AB737" s="43"/>
      <c r="AC737" s="43"/>
    </row>
    <row r="738" ht="12.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c r="AA738" s="43"/>
      <c r="AB738" s="43"/>
      <c r="AC738" s="43"/>
    </row>
    <row r="739" ht="12.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c r="AA739" s="43"/>
      <c r="AB739" s="43"/>
      <c r="AC739" s="43"/>
    </row>
    <row r="740" ht="12.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c r="AA740" s="43"/>
      <c r="AB740" s="43"/>
      <c r="AC740" s="43"/>
    </row>
    <row r="741" ht="12.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row>
    <row r="742" ht="12.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c r="AC742" s="43"/>
    </row>
    <row r="743" ht="12.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c r="AA743" s="43"/>
      <c r="AB743" s="43"/>
      <c r="AC743" s="43"/>
    </row>
    <row r="744" ht="12.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c r="AA744" s="43"/>
      <c r="AB744" s="43"/>
      <c r="AC744" s="43"/>
    </row>
    <row r="745" ht="12.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c r="AA745" s="43"/>
      <c r="AB745" s="43"/>
      <c r="AC745" s="43"/>
    </row>
    <row r="746" ht="12.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row>
    <row r="747" ht="12.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c r="AA747" s="43"/>
      <c r="AB747" s="43"/>
      <c r="AC747" s="43"/>
    </row>
    <row r="748" ht="12.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c r="AA748" s="43"/>
      <c r="AB748" s="43"/>
      <c r="AC748" s="43"/>
    </row>
    <row r="749" ht="12.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c r="AA749" s="43"/>
      <c r="AB749" s="43"/>
      <c r="AC749" s="43"/>
    </row>
    <row r="750" ht="12.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c r="AA750" s="43"/>
      <c r="AB750" s="43"/>
      <c r="AC750" s="43"/>
    </row>
    <row r="751" ht="12.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row>
    <row r="752" ht="12.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c r="AA752" s="43"/>
      <c r="AB752" s="43"/>
      <c r="AC752" s="43"/>
    </row>
    <row r="753" ht="12.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c r="AA753" s="43"/>
      <c r="AB753" s="43"/>
      <c r="AC753" s="43"/>
    </row>
    <row r="754" ht="12.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c r="AC754" s="43"/>
    </row>
    <row r="755" ht="12.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c r="AA755" s="43"/>
      <c r="AB755" s="43"/>
      <c r="AC755" s="43"/>
    </row>
    <row r="756" ht="12.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row>
    <row r="757" ht="12.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c r="AA757" s="43"/>
      <c r="AB757" s="43"/>
      <c r="AC757" s="43"/>
    </row>
    <row r="758" ht="12.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c r="AA758" s="43"/>
      <c r="AB758" s="43"/>
      <c r="AC758" s="43"/>
    </row>
    <row r="759" ht="12.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c r="AA759" s="43"/>
      <c r="AB759" s="43"/>
      <c r="AC759" s="43"/>
    </row>
    <row r="760" ht="12.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c r="AA760" s="43"/>
      <c r="AB760" s="43"/>
      <c r="AC760" s="43"/>
    </row>
    <row r="761" ht="12.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row>
    <row r="762" ht="12.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c r="AA762" s="43"/>
      <c r="AB762" s="43"/>
      <c r="AC762" s="43"/>
    </row>
    <row r="763" ht="12.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c r="AA763" s="43"/>
      <c r="AB763" s="43"/>
      <c r="AC763" s="43"/>
    </row>
    <row r="764" ht="12.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c r="AA764" s="43"/>
      <c r="AB764" s="43"/>
      <c r="AC764" s="43"/>
    </row>
    <row r="765" ht="12.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c r="AA765" s="43"/>
      <c r="AB765" s="43"/>
      <c r="AC765" s="43"/>
    </row>
    <row r="766" ht="12.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row>
    <row r="767" ht="12.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c r="AC767" s="43"/>
    </row>
    <row r="768" ht="12.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c r="AA768" s="43"/>
      <c r="AB768" s="43"/>
      <c r="AC768" s="43"/>
    </row>
    <row r="769" ht="12.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c r="AA769" s="43"/>
      <c r="AB769" s="43"/>
      <c r="AC769" s="43"/>
    </row>
    <row r="770" ht="12.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c r="AA770" s="43"/>
      <c r="AB770" s="43"/>
      <c r="AC770" s="43"/>
    </row>
    <row r="771" ht="12.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row>
    <row r="772" ht="12.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c r="AA772" s="43"/>
      <c r="AB772" s="43"/>
      <c r="AC772" s="43"/>
    </row>
    <row r="773" ht="12.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c r="AA773" s="43"/>
      <c r="AB773" s="43"/>
      <c r="AC773" s="43"/>
    </row>
    <row r="774" ht="12.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c r="AA774" s="43"/>
      <c r="AB774" s="43"/>
      <c r="AC774" s="43"/>
    </row>
    <row r="775" ht="12.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c r="AA775" s="43"/>
      <c r="AB775" s="43"/>
      <c r="AC775" s="43"/>
    </row>
    <row r="776" ht="12.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row>
    <row r="777" ht="12.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c r="AA777" s="43"/>
      <c r="AB777" s="43"/>
      <c r="AC777" s="43"/>
    </row>
    <row r="778" ht="12.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c r="AA778" s="43"/>
      <c r="AB778" s="43"/>
      <c r="AC778" s="43"/>
    </row>
    <row r="779" ht="12.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c r="AA779" s="43"/>
      <c r="AB779" s="43"/>
      <c r="AC779" s="43"/>
    </row>
    <row r="780" ht="12.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c r="AA780" s="43"/>
      <c r="AB780" s="43"/>
      <c r="AC780" s="43"/>
    </row>
    <row r="781" ht="12.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row>
    <row r="782" ht="12.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c r="AA782" s="43"/>
      <c r="AB782" s="43"/>
      <c r="AC782" s="43"/>
    </row>
    <row r="783" ht="12.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c r="AA783" s="43"/>
      <c r="AB783" s="43"/>
      <c r="AC783" s="43"/>
    </row>
    <row r="784" ht="12.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c r="AA784" s="43"/>
      <c r="AB784" s="43"/>
      <c r="AC784" s="43"/>
    </row>
    <row r="785" ht="12.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c r="AA785" s="43"/>
      <c r="AB785" s="43"/>
      <c r="AC785" s="43"/>
    </row>
    <row r="786" ht="12.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row>
    <row r="787" ht="12.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c r="AA787" s="43"/>
      <c r="AB787" s="43"/>
      <c r="AC787" s="43"/>
    </row>
    <row r="788" ht="12.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c r="AA788" s="43"/>
      <c r="AB788" s="43"/>
      <c r="AC788" s="43"/>
    </row>
    <row r="789" ht="12.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c r="AA789" s="43"/>
      <c r="AB789" s="43"/>
      <c r="AC789" s="43"/>
    </row>
    <row r="790" ht="12.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c r="AA790" s="43"/>
      <c r="AB790" s="43"/>
      <c r="AC790" s="43"/>
    </row>
    <row r="791" ht="12.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row>
    <row r="792" ht="12.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c r="AA792" s="43"/>
      <c r="AB792" s="43"/>
      <c r="AC792" s="43"/>
    </row>
    <row r="793" ht="12.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c r="AA793" s="43"/>
      <c r="AB793" s="43"/>
      <c r="AC793" s="43"/>
    </row>
    <row r="794" ht="12.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c r="AA794" s="43"/>
      <c r="AB794" s="43"/>
      <c r="AC794" s="43"/>
    </row>
    <row r="795" ht="12.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c r="AA795" s="43"/>
      <c r="AB795" s="43"/>
      <c r="AC795" s="43"/>
    </row>
    <row r="796" ht="12.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row>
    <row r="797" ht="12.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c r="AA797" s="43"/>
      <c r="AB797" s="43"/>
      <c r="AC797" s="43"/>
    </row>
    <row r="798" ht="12.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c r="AA798" s="43"/>
      <c r="AB798" s="43"/>
      <c r="AC798" s="43"/>
    </row>
    <row r="799" ht="12.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c r="AA799" s="43"/>
      <c r="AB799" s="43"/>
      <c r="AC799" s="43"/>
    </row>
    <row r="800" ht="12.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c r="AA800" s="43"/>
      <c r="AB800" s="43"/>
      <c r="AC800" s="43"/>
    </row>
    <row r="801" ht="12.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row>
    <row r="802" ht="12.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c r="AA802" s="43"/>
      <c r="AB802" s="43"/>
      <c r="AC802" s="43"/>
    </row>
    <row r="803" ht="12.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c r="AA803" s="43"/>
      <c r="AB803" s="43"/>
      <c r="AC803" s="43"/>
    </row>
    <row r="804" ht="12.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c r="AA804" s="43"/>
      <c r="AB804" s="43"/>
      <c r="AC804" s="43"/>
    </row>
    <row r="805" ht="12.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c r="AA805" s="43"/>
      <c r="AB805" s="43"/>
      <c r="AC805" s="43"/>
    </row>
    <row r="806" ht="12.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row>
    <row r="807" ht="12.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c r="AC807" s="43"/>
    </row>
    <row r="808" ht="12.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c r="AA808" s="43"/>
      <c r="AB808" s="43"/>
      <c r="AC808" s="43"/>
    </row>
    <row r="809" ht="12.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c r="AA809" s="43"/>
      <c r="AB809" s="43"/>
      <c r="AC809" s="43"/>
    </row>
    <row r="810" ht="12.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c r="AA810" s="43"/>
      <c r="AB810" s="43"/>
      <c r="AC810" s="43"/>
    </row>
    <row r="811" ht="12.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c r="AC811" s="43"/>
    </row>
    <row r="812" ht="12.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c r="AA812" s="43"/>
      <c r="AB812" s="43"/>
      <c r="AC812" s="43"/>
    </row>
    <row r="813" ht="12.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c r="AA813" s="43"/>
      <c r="AB813" s="43"/>
      <c r="AC813" s="43"/>
    </row>
    <row r="814" ht="12.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c r="AA814" s="43"/>
      <c r="AB814" s="43"/>
      <c r="AC814" s="43"/>
    </row>
    <row r="815" ht="12.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c r="AA815" s="43"/>
      <c r="AB815" s="43"/>
      <c r="AC815" s="43"/>
    </row>
    <row r="816" ht="12.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c r="AA816" s="43"/>
      <c r="AB816" s="43"/>
      <c r="AC816" s="43"/>
    </row>
    <row r="817" ht="12.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c r="AA817" s="43"/>
      <c r="AB817" s="43"/>
      <c r="AC817" s="43"/>
    </row>
    <row r="818" ht="12.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c r="AA818" s="43"/>
      <c r="AB818" s="43"/>
      <c r="AC818" s="43"/>
    </row>
    <row r="819" ht="12.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c r="AC819" s="43"/>
    </row>
    <row r="820" ht="12.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c r="AC820" s="43"/>
    </row>
    <row r="821" ht="12.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c r="AA821" s="43"/>
      <c r="AB821" s="43"/>
      <c r="AC821" s="43"/>
    </row>
    <row r="822" ht="12.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c r="AA822" s="43"/>
      <c r="AB822" s="43"/>
      <c r="AC822" s="43"/>
    </row>
    <row r="823" ht="12.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c r="AA823" s="43"/>
      <c r="AB823" s="43"/>
      <c r="AC823" s="43"/>
    </row>
    <row r="824" ht="12.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c r="AA824" s="43"/>
      <c r="AB824" s="43"/>
      <c r="AC824" s="43"/>
    </row>
    <row r="825" ht="12.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c r="AA825" s="43"/>
      <c r="AB825" s="43"/>
      <c r="AC825" s="43"/>
    </row>
    <row r="826" ht="12.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c r="AA826" s="43"/>
      <c r="AB826" s="43"/>
      <c r="AC826" s="43"/>
    </row>
    <row r="827" ht="12.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c r="AA827" s="43"/>
      <c r="AB827" s="43"/>
      <c r="AC827" s="43"/>
    </row>
    <row r="828" ht="12.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c r="AA828" s="43"/>
      <c r="AB828" s="43"/>
      <c r="AC828" s="43"/>
    </row>
    <row r="829" ht="12.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c r="AA829" s="43"/>
      <c r="AB829" s="43"/>
      <c r="AC829" s="43"/>
    </row>
    <row r="830" ht="12.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c r="AA830" s="43"/>
      <c r="AB830" s="43"/>
      <c r="AC830" s="43"/>
    </row>
    <row r="831" ht="12.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c r="AA831" s="43"/>
      <c r="AB831" s="43"/>
      <c r="AC831" s="43"/>
    </row>
    <row r="832" ht="12.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c r="AA832" s="43"/>
      <c r="AB832" s="43"/>
      <c r="AC832" s="43"/>
    </row>
    <row r="833" ht="12.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c r="AA833" s="43"/>
      <c r="AB833" s="43"/>
      <c r="AC833" s="43"/>
    </row>
    <row r="834" ht="12.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c r="AA834" s="43"/>
      <c r="AB834" s="43"/>
      <c r="AC834" s="43"/>
    </row>
    <row r="835" ht="12.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c r="AA835" s="43"/>
      <c r="AB835" s="43"/>
      <c r="AC835" s="43"/>
    </row>
    <row r="836" ht="12.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c r="AA836" s="43"/>
      <c r="AB836" s="43"/>
      <c r="AC836" s="43"/>
    </row>
    <row r="837" ht="12.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c r="AA837" s="43"/>
      <c r="AB837" s="43"/>
      <c r="AC837" s="43"/>
    </row>
    <row r="838" ht="12.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c r="AA838" s="43"/>
      <c r="AB838" s="43"/>
      <c r="AC838" s="43"/>
    </row>
    <row r="839" ht="12.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c r="AA839" s="43"/>
      <c r="AB839" s="43"/>
      <c r="AC839" s="43"/>
    </row>
    <row r="840" ht="12.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c r="AA840" s="43"/>
      <c r="AB840" s="43"/>
      <c r="AC840" s="43"/>
    </row>
    <row r="841" ht="12.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c r="AA841" s="43"/>
      <c r="AB841" s="43"/>
      <c r="AC841" s="43"/>
    </row>
    <row r="842" ht="12.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c r="AA842" s="43"/>
      <c r="AB842" s="43"/>
      <c r="AC842" s="43"/>
    </row>
    <row r="843" ht="12.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c r="AA843" s="43"/>
      <c r="AB843" s="43"/>
      <c r="AC843" s="43"/>
    </row>
    <row r="844" ht="12.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c r="AA844" s="43"/>
      <c r="AB844" s="43"/>
      <c r="AC844" s="43"/>
    </row>
    <row r="845" ht="12.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c r="AA845" s="43"/>
      <c r="AB845" s="43"/>
      <c r="AC845" s="43"/>
    </row>
    <row r="846" ht="12.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c r="AA846" s="43"/>
      <c r="AB846" s="43"/>
      <c r="AC846" s="43"/>
    </row>
    <row r="847" ht="12.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c r="AA847" s="43"/>
      <c r="AB847" s="43"/>
      <c r="AC847" s="43"/>
    </row>
    <row r="848" ht="12.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c r="AA848" s="43"/>
      <c r="AB848" s="43"/>
      <c r="AC848" s="43"/>
    </row>
    <row r="849" ht="12.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c r="AA849" s="43"/>
      <c r="AB849" s="43"/>
      <c r="AC849" s="43"/>
    </row>
    <row r="850" ht="12.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c r="AA850" s="43"/>
      <c r="AB850" s="43"/>
      <c r="AC850" s="43"/>
    </row>
    <row r="851" ht="12.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c r="AA851" s="43"/>
      <c r="AB851" s="43"/>
      <c r="AC851" s="43"/>
    </row>
    <row r="852" ht="12.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c r="AC852" s="43"/>
    </row>
    <row r="853" ht="12.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c r="AA853" s="43"/>
      <c r="AB853" s="43"/>
      <c r="AC853" s="43"/>
    </row>
    <row r="854" ht="12.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c r="AA854" s="43"/>
      <c r="AB854" s="43"/>
      <c r="AC854" s="43"/>
    </row>
    <row r="855" ht="12.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c r="AA855" s="43"/>
      <c r="AB855" s="43"/>
      <c r="AC855" s="43"/>
    </row>
    <row r="856" ht="12.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c r="AA856" s="43"/>
      <c r="AB856" s="43"/>
      <c r="AC856" s="43"/>
    </row>
    <row r="857" ht="12.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c r="AA857" s="43"/>
      <c r="AB857" s="43"/>
      <c r="AC857" s="43"/>
    </row>
    <row r="858" ht="12.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c r="AA858" s="43"/>
      <c r="AB858" s="43"/>
      <c r="AC858" s="43"/>
    </row>
    <row r="859" ht="12.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c r="AA859" s="43"/>
      <c r="AB859" s="43"/>
      <c r="AC859" s="43"/>
    </row>
    <row r="860" ht="12.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c r="AA860" s="43"/>
      <c r="AB860" s="43"/>
      <c r="AC860" s="43"/>
    </row>
    <row r="861" ht="12.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c r="AA861" s="43"/>
      <c r="AB861" s="43"/>
      <c r="AC861" s="43"/>
    </row>
    <row r="862" ht="12.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c r="AA862" s="43"/>
      <c r="AB862" s="43"/>
      <c r="AC862" s="43"/>
    </row>
    <row r="863" ht="12.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c r="AA863" s="43"/>
      <c r="AB863" s="43"/>
      <c r="AC863" s="43"/>
    </row>
    <row r="864" ht="12.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c r="AA864" s="43"/>
      <c r="AB864" s="43"/>
      <c r="AC864" s="43"/>
    </row>
    <row r="865" ht="12.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c r="AA865" s="43"/>
      <c r="AB865" s="43"/>
      <c r="AC865" s="43"/>
    </row>
    <row r="866" ht="12.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c r="AA866" s="43"/>
      <c r="AB866" s="43"/>
      <c r="AC866" s="43"/>
    </row>
    <row r="867" ht="12.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c r="AA867" s="43"/>
      <c r="AB867" s="43"/>
      <c r="AC867" s="43"/>
    </row>
    <row r="868" ht="12.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c r="AA868" s="43"/>
      <c r="AB868" s="43"/>
      <c r="AC868" s="43"/>
    </row>
    <row r="869" ht="12.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c r="AA869" s="43"/>
      <c r="AB869" s="43"/>
      <c r="AC869" s="43"/>
    </row>
    <row r="870" ht="12.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c r="AA870" s="43"/>
      <c r="AB870" s="43"/>
      <c r="AC870" s="43"/>
    </row>
    <row r="871" ht="12.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c r="AA871" s="43"/>
      <c r="AB871" s="43"/>
      <c r="AC871" s="43"/>
    </row>
    <row r="872" ht="12.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c r="AA872" s="43"/>
      <c r="AB872" s="43"/>
      <c r="AC872" s="43"/>
    </row>
    <row r="873" ht="12.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c r="AA873" s="43"/>
      <c r="AB873" s="43"/>
      <c r="AC873" s="43"/>
    </row>
    <row r="874" ht="12.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c r="AA874" s="43"/>
      <c r="AB874" s="43"/>
      <c r="AC874" s="43"/>
    </row>
    <row r="875" ht="12.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c r="AA875" s="43"/>
      <c r="AB875" s="43"/>
      <c r="AC875" s="43"/>
    </row>
    <row r="876" ht="12.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c r="AA876" s="43"/>
      <c r="AB876" s="43"/>
      <c r="AC876" s="43"/>
    </row>
    <row r="877" ht="12.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c r="AA877" s="43"/>
      <c r="AB877" s="43"/>
      <c r="AC877" s="43"/>
    </row>
    <row r="878" ht="12.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c r="AA878" s="43"/>
      <c r="AB878" s="43"/>
      <c r="AC878" s="43"/>
    </row>
    <row r="879" ht="12.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c r="AA879" s="43"/>
      <c r="AB879" s="43"/>
      <c r="AC879" s="43"/>
    </row>
    <row r="880" ht="12.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c r="AA880" s="43"/>
      <c r="AB880" s="43"/>
      <c r="AC880" s="43"/>
    </row>
    <row r="881" ht="12.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c r="AA881" s="43"/>
      <c r="AB881" s="43"/>
      <c r="AC881" s="43"/>
    </row>
    <row r="882" ht="12.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c r="AA882" s="43"/>
      <c r="AB882" s="43"/>
      <c r="AC882" s="43"/>
    </row>
    <row r="883" ht="12.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c r="AA883" s="43"/>
      <c r="AB883" s="43"/>
      <c r="AC883" s="43"/>
    </row>
    <row r="884" ht="12.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c r="AA884" s="43"/>
      <c r="AB884" s="43"/>
      <c r="AC884" s="43"/>
    </row>
    <row r="885" ht="12.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c r="AA885" s="43"/>
      <c r="AB885" s="43"/>
      <c r="AC885" s="43"/>
    </row>
    <row r="886" ht="12.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c r="AA886" s="43"/>
      <c r="AB886" s="43"/>
      <c r="AC886" s="43"/>
    </row>
    <row r="887" ht="12.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c r="AA887" s="43"/>
      <c r="AB887" s="43"/>
      <c r="AC887" s="43"/>
    </row>
    <row r="888" ht="12.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c r="AA888" s="43"/>
      <c r="AB888" s="43"/>
      <c r="AC888" s="43"/>
    </row>
    <row r="889" ht="12.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c r="AA889" s="43"/>
      <c r="AB889" s="43"/>
      <c r="AC889" s="43"/>
    </row>
    <row r="890" ht="12.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c r="AA890" s="43"/>
      <c r="AB890" s="43"/>
      <c r="AC890" s="43"/>
    </row>
    <row r="891" ht="12.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c r="AA891" s="43"/>
      <c r="AB891" s="43"/>
      <c r="AC891" s="43"/>
    </row>
    <row r="892" ht="12.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c r="AA892" s="43"/>
      <c r="AB892" s="43"/>
      <c r="AC892" s="43"/>
    </row>
    <row r="893" ht="12.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c r="AA893" s="43"/>
      <c r="AB893" s="43"/>
      <c r="AC893" s="43"/>
    </row>
    <row r="894" ht="12.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c r="AA894" s="43"/>
      <c r="AB894" s="43"/>
      <c r="AC894" s="43"/>
    </row>
    <row r="895" ht="12.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c r="AA895" s="43"/>
      <c r="AB895" s="43"/>
      <c r="AC895" s="43"/>
    </row>
    <row r="896" ht="12.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c r="AA896" s="43"/>
      <c r="AB896" s="43"/>
      <c r="AC896" s="43"/>
    </row>
    <row r="897" ht="12.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c r="AA897" s="43"/>
      <c r="AB897" s="43"/>
      <c r="AC897" s="43"/>
    </row>
    <row r="898" ht="12.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c r="AA898" s="43"/>
      <c r="AB898" s="43"/>
      <c r="AC898" s="43"/>
    </row>
    <row r="899" ht="12.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c r="AA899" s="43"/>
      <c r="AB899" s="43"/>
      <c r="AC899" s="43"/>
    </row>
    <row r="900" ht="12.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c r="AA900" s="43"/>
      <c r="AB900" s="43"/>
      <c r="AC900" s="43"/>
    </row>
    <row r="901" ht="12.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c r="AA901" s="43"/>
      <c r="AB901" s="43"/>
      <c r="AC901" s="43"/>
    </row>
    <row r="902" ht="12.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c r="AA902" s="43"/>
      <c r="AB902" s="43"/>
      <c r="AC902" s="43"/>
    </row>
    <row r="903" ht="12.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c r="AC903" s="43"/>
    </row>
    <row r="904" ht="12.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c r="AC904" s="43"/>
    </row>
    <row r="905" ht="12.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c r="AA905" s="43"/>
      <c r="AB905" s="43"/>
      <c r="AC905" s="43"/>
    </row>
    <row r="906" ht="12.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c r="AA906" s="43"/>
      <c r="AB906" s="43"/>
      <c r="AC906" s="43"/>
    </row>
    <row r="907" ht="12.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c r="AA907" s="43"/>
      <c r="AB907" s="43"/>
      <c r="AC907" s="43"/>
    </row>
    <row r="908" ht="12.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c r="AA908" s="43"/>
      <c r="AB908" s="43"/>
      <c r="AC908" s="43"/>
    </row>
    <row r="909" ht="12.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c r="AA909" s="43"/>
      <c r="AB909" s="43"/>
      <c r="AC909" s="43"/>
    </row>
    <row r="910" ht="12.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c r="AA910" s="43"/>
      <c r="AB910" s="43"/>
      <c r="AC910" s="43"/>
    </row>
    <row r="911" ht="12.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c r="AA911" s="43"/>
      <c r="AB911" s="43"/>
      <c r="AC911" s="43"/>
    </row>
    <row r="912" ht="12.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c r="AA912" s="43"/>
      <c r="AB912" s="43"/>
      <c r="AC912" s="43"/>
    </row>
    <row r="913" ht="12.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c r="AA913" s="43"/>
      <c r="AB913" s="43"/>
      <c r="AC913" s="43"/>
    </row>
    <row r="914" ht="12.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c r="AA914" s="43"/>
      <c r="AB914" s="43"/>
      <c r="AC914" s="43"/>
    </row>
    <row r="915" ht="12.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c r="AA915" s="43"/>
      <c r="AB915" s="43"/>
      <c r="AC915" s="43"/>
    </row>
    <row r="916" ht="12.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c r="AC916" s="43"/>
    </row>
    <row r="917" ht="12.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row>
    <row r="918" ht="12.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c r="AA918" s="43"/>
      <c r="AB918" s="43"/>
      <c r="AC918" s="43"/>
    </row>
    <row r="919" ht="12.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c r="AA919" s="43"/>
      <c r="AB919" s="43"/>
      <c r="AC919" s="43"/>
    </row>
    <row r="920" ht="12.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c r="AA920" s="43"/>
      <c r="AB920" s="43"/>
      <c r="AC920" s="43"/>
    </row>
    <row r="921" ht="12.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c r="AA921" s="43"/>
      <c r="AB921" s="43"/>
      <c r="AC921" s="43"/>
    </row>
    <row r="922" ht="12.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c r="AA922" s="43"/>
      <c r="AB922" s="43"/>
      <c r="AC922" s="43"/>
    </row>
    <row r="923" ht="12.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c r="AA923" s="43"/>
      <c r="AB923" s="43"/>
      <c r="AC923" s="43"/>
    </row>
    <row r="924" ht="12.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c r="AA924" s="43"/>
      <c r="AB924" s="43"/>
      <c r="AC924" s="43"/>
    </row>
    <row r="925" ht="12.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c r="AA925" s="43"/>
      <c r="AB925" s="43"/>
      <c r="AC925" s="43"/>
    </row>
    <row r="926" ht="12.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c r="AA926" s="43"/>
      <c r="AB926" s="43"/>
      <c r="AC926" s="43"/>
    </row>
    <row r="927" ht="12.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c r="AA927" s="43"/>
      <c r="AB927" s="43"/>
      <c r="AC927" s="43"/>
    </row>
    <row r="928" ht="12.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c r="AA928" s="43"/>
      <c r="AB928" s="43"/>
      <c r="AC928" s="43"/>
    </row>
    <row r="929" ht="12.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c r="AA929" s="43"/>
      <c r="AB929" s="43"/>
      <c r="AC929" s="43"/>
    </row>
    <row r="930" ht="12.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c r="AA930" s="43"/>
      <c r="AB930" s="43"/>
      <c r="AC930" s="43"/>
    </row>
    <row r="931" ht="12.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c r="AA931" s="43"/>
      <c r="AB931" s="43"/>
      <c r="AC931" s="43"/>
    </row>
    <row r="932" ht="12.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c r="AA932" s="43"/>
      <c r="AB932" s="43"/>
      <c r="AC932" s="43"/>
    </row>
    <row r="933" ht="12.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c r="AA933" s="43"/>
      <c r="AB933" s="43"/>
      <c r="AC933" s="43"/>
    </row>
    <row r="934" ht="12.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c r="AA934" s="43"/>
      <c r="AB934" s="43"/>
      <c r="AC934" s="43"/>
    </row>
    <row r="935" ht="12.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c r="AA935" s="43"/>
      <c r="AB935" s="43"/>
      <c r="AC935" s="43"/>
    </row>
    <row r="936" ht="12.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c r="AA936" s="43"/>
      <c r="AB936" s="43"/>
      <c r="AC936" s="43"/>
    </row>
    <row r="937" ht="12.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c r="AA937" s="43"/>
      <c r="AB937" s="43"/>
      <c r="AC937" s="43"/>
    </row>
    <row r="938" ht="12.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c r="AA938" s="43"/>
      <c r="AB938" s="43"/>
      <c r="AC938" s="43"/>
    </row>
    <row r="939" ht="12.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c r="AA939" s="43"/>
      <c r="AB939" s="43"/>
      <c r="AC939" s="43"/>
    </row>
    <row r="940" ht="12.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c r="AA940" s="43"/>
      <c r="AB940" s="43"/>
      <c r="AC940" s="43"/>
    </row>
    <row r="941" ht="12.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c r="AA941" s="43"/>
      <c r="AB941" s="43"/>
      <c r="AC941" s="43"/>
    </row>
    <row r="942" ht="12.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c r="AA942" s="43"/>
      <c r="AB942" s="43"/>
      <c r="AC942" s="43"/>
    </row>
    <row r="943" ht="12.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c r="AA943" s="43"/>
      <c r="AB943" s="43"/>
      <c r="AC943" s="43"/>
    </row>
    <row r="944" ht="12.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c r="AA944" s="43"/>
      <c r="AB944" s="43"/>
      <c r="AC944" s="43"/>
    </row>
    <row r="945" ht="12.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c r="AA945" s="43"/>
      <c r="AB945" s="43"/>
      <c r="AC945" s="43"/>
    </row>
    <row r="946" ht="12.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c r="AA946" s="43"/>
      <c r="AB946" s="43"/>
      <c r="AC946" s="43"/>
    </row>
    <row r="947" ht="12.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c r="AA947" s="43"/>
      <c r="AB947" s="43"/>
      <c r="AC947" s="43"/>
    </row>
    <row r="948" ht="12.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c r="AA948" s="43"/>
      <c r="AB948" s="43"/>
      <c r="AC948" s="43"/>
    </row>
    <row r="949" ht="12.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c r="AA949" s="43"/>
      <c r="AB949" s="43"/>
      <c r="AC949" s="43"/>
    </row>
    <row r="950" ht="12.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c r="AA950" s="43"/>
      <c r="AB950" s="43"/>
      <c r="AC950" s="43"/>
    </row>
    <row r="951" ht="12.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c r="AA951" s="43"/>
      <c r="AB951" s="43"/>
      <c r="AC951" s="43"/>
    </row>
    <row r="952" ht="12.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c r="AA952" s="43"/>
      <c r="AB952" s="43"/>
      <c r="AC952" s="43"/>
    </row>
    <row r="953" ht="12.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c r="AA953" s="43"/>
      <c r="AB953" s="43"/>
      <c r="AC953" s="43"/>
    </row>
    <row r="954" ht="12.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c r="AA954" s="43"/>
      <c r="AB954" s="43"/>
      <c r="AC954" s="43"/>
    </row>
    <row r="955" ht="12.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c r="AA955" s="43"/>
      <c r="AB955" s="43"/>
      <c r="AC955" s="43"/>
    </row>
    <row r="956" ht="12.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c r="AA956" s="43"/>
      <c r="AB956" s="43"/>
      <c r="AC956" s="43"/>
    </row>
    <row r="957" ht="12.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c r="AA957" s="43"/>
      <c r="AB957" s="43"/>
      <c r="AC957" s="43"/>
    </row>
    <row r="958" ht="12.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c r="AA958" s="43"/>
      <c r="AB958" s="43"/>
      <c r="AC958" s="43"/>
    </row>
    <row r="959" ht="12.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c r="AA959" s="43"/>
      <c r="AB959" s="43"/>
      <c r="AC959" s="43"/>
    </row>
    <row r="960" ht="12.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c r="AA960" s="43"/>
      <c r="AB960" s="43"/>
      <c r="AC960" s="43"/>
    </row>
    <row r="961" ht="12.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c r="AA961" s="43"/>
      <c r="AB961" s="43"/>
      <c r="AC961" s="43"/>
    </row>
    <row r="962" ht="12.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c r="AA962" s="43"/>
      <c r="AB962" s="43"/>
      <c r="AC962" s="43"/>
    </row>
    <row r="963" ht="12.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c r="AA963" s="43"/>
      <c r="AB963" s="43"/>
      <c r="AC963" s="43"/>
    </row>
    <row r="964" ht="12.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c r="AA964" s="43"/>
      <c r="AB964" s="43"/>
      <c r="AC964" s="43"/>
    </row>
    <row r="965" ht="12.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c r="AA965" s="43"/>
      <c r="AB965" s="43"/>
      <c r="AC965" s="43"/>
    </row>
    <row r="966" ht="12.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c r="AA966" s="43"/>
      <c r="AB966" s="43"/>
      <c r="AC966" s="43"/>
    </row>
    <row r="967" ht="12.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c r="AA967" s="43"/>
      <c r="AB967" s="43"/>
      <c r="AC967" s="43"/>
    </row>
    <row r="968" ht="12.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c r="AA968" s="43"/>
      <c r="AB968" s="43"/>
      <c r="AC968" s="43"/>
    </row>
    <row r="969" ht="12.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c r="AA969" s="43"/>
      <c r="AB969" s="43"/>
      <c r="AC969" s="43"/>
    </row>
    <row r="970" ht="12.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c r="AA970" s="43"/>
      <c r="AB970" s="43"/>
      <c r="AC970" s="43"/>
    </row>
    <row r="971" ht="12.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c r="AA971" s="43"/>
      <c r="AB971" s="43"/>
      <c r="AC971" s="43"/>
    </row>
    <row r="972" ht="12.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c r="AA972" s="43"/>
      <c r="AB972" s="43"/>
      <c r="AC972" s="43"/>
    </row>
    <row r="973" ht="12.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c r="AA973" s="43"/>
      <c r="AB973" s="43"/>
      <c r="AC973" s="43"/>
    </row>
    <row r="974" ht="12.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c r="AA974" s="43"/>
      <c r="AB974" s="43"/>
      <c r="AC974" s="43"/>
    </row>
    <row r="975" ht="12.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c r="AA975" s="43"/>
      <c r="AB975" s="43"/>
      <c r="AC975" s="43"/>
    </row>
    <row r="976" ht="12.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c r="AA976" s="43"/>
      <c r="AB976" s="43"/>
      <c r="AC976" s="43"/>
    </row>
    <row r="977" ht="12.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c r="AA977" s="43"/>
      <c r="AB977" s="43"/>
      <c r="AC977" s="43"/>
    </row>
    <row r="978" ht="12.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c r="AA978" s="43"/>
      <c r="AB978" s="43"/>
      <c r="AC978" s="43"/>
    </row>
    <row r="979" ht="12.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c r="AA979" s="43"/>
      <c r="AB979" s="43"/>
      <c r="AC979" s="43"/>
    </row>
    <row r="980" ht="12.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c r="AA980" s="43"/>
      <c r="AB980" s="43"/>
      <c r="AC980" s="43"/>
    </row>
    <row r="981" ht="12.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c r="AA981" s="43"/>
      <c r="AB981" s="43"/>
      <c r="AC981" s="43"/>
    </row>
    <row r="982" ht="12.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c r="AA982" s="43"/>
      <c r="AB982" s="43"/>
      <c r="AC982" s="43"/>
    </row>
    <row r="983" ht="12.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c r="AA983" s="43"/>
      <c r="AB983" s="43"/>
      <c r="AC983" s="43"/>
    </row>
    <row r="984" ht="12.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c r="AA984" s="43"/>
      <c r="AB984" s="43"/>
      <c r="AC984" s="43"/>
    </row>
    <row r="985" ht="12.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c r="AA985" s="43"/>
      <c r="AB985" s="43"/>
      <c r="AC985" s="43"/>
    </row>
    <row r="986" ht="12.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c r="AA986" s="43"/>
      <c r="AB986" s="43"/>
      <c r="AC986" s="43"/>
    </row>
    <row r="987" ht="12.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c r="AA987" s="43"/>
      <c r="AB987" s="43"/>
      <c r="AC987" s="43"/>
    </row>
    <row r="988" ht="12.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c r="AA988" s="43"/>
      <c r="AB988" s="43"/>
      <c r="AC988" s="43"/>
    </row>
    <row r="989" ht="12.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c r="AA989" s="43"/>
      <c r="AB989" s="43"/>
      <c r="AC989" s="43"/>
    </row>
    <row r="990" ht="12.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c r="AA990" s="43"/>
      <c r="AB990" s="43"/>
      <c r="AC990" s="43"/>
    </row>
    <row r="991" ht="12.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c r="AA991" s="43"/>
      <c r="AB991" s="43"/>
      <c r="AC991" s="43"/>
    </row>
    <row r="992" ht="12.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c r="AA992" s="43"/>
      <c r="AB992" s="43"/>
      <c r="AC992" s="43"/>
    </row>
    <row r="993" ht="12.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c r="AA993" s="43"/>
      <c r="AB993" s="43"/>
      <c r="AC993" s="43"/>
    </row>
    <row r="994" ht="12.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c r="AA994" s="43"/>
      <c r="AB994" s="43"/>
      <c r="AC994" s="43"/>
    </row>
    <row r="995" ht="12.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c r="AA995" s="43"/>
      <c r="AB995" s="43"/>
      <c r="AC995" s="43"/>
    </row>
    <row r="996" ht="12.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c r="AA996" s="43"/>
      <c r="AB996" s="43"/>
      <c r="AC996" s="43"/>
    </row>
    <row r="997" ht="12.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c r="AA997" s="43"/>
      <c r="AB997" s="43"/>
      <c r="AC997" s="43"/>
    </row>
    <row r="998" ht="12.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c r="AA998" s="43"/>
      <c r="AB998" s="43"/>
      <c r="AC998" s="43"/>
    </row>
    <row r="999" ht="12.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c r="AA999" s="43"/>
      <c r="AB999" s="43"/>
      <c r="AC999" s="43"/>
    </row>
    <row r="1000" ht="12.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c r="AA1000" s="43"/>
      <c r="AB1000" s="43"/>
      <c r="AC1000" s="43"/>
    </row>
  </sheetData>
  <mergeCells count="74">
    <mergeCell ref="A16:B16"/>
    <mergeCell ref="A17:B17"/>
    <mergeCell ref="A18:A21"/>
    <mergeCell ref="A22:C23"/>
    <mergeCell ref="D22:G22"/>
    <mergeCell ref="H22:K22"/>
    <mergeCell ref="L22:O22"/>
    <mergeCell ref="L23:O23"/>
    <mergeCell ref="A24:O24"/>
    <mergeCell ref="A25:O25"/>
    <mergeCell ref="A26:M26"/>
    <mergeCell ref="N26:O26"/>
    <mergeCell ref="A27:M27"/>
    <mergeCell ref="N27:O27"/>
    <mergeCell ref="A28:M28"/>
    <mergeCell ref="N28:O28"/>
    <mergeCell ref="A29:M29"/>
    <mergeCell ref="N29:O29"/>
    <mergeCell ref="A30:M30"/>
    <mergeCell ref="N30:O30"/>
    <mergeCell ref="N31:O31"/>
    <mergeCell ref="A31:M31"/>
    <mergeCell ref="A32:M32"/>
    <mergeCell ref="N32:O32"/>
    <mergeCell ref="A33:M33"/>
    <mergeCell ref="N33:O33"/>
    <mergeCell ref="A34:M34"/>
    <mergeCell ref="N34:O34"/>
    <mergeCell ref="A38:M38"/>
    <mergeCell ref="A39:M39"/>
    <mergeCell ref="N39:O39"/>
    <mergeCell ref="A40:M40"/>
    <mergeCell ref="N40:O40"/>
    <mergeCell ref="A41:M41"/>
    <mergeCell ref="N41:O41"/>
    <mergeCell ref="A42:O42"/>
    <mergeCell ref="A35:M35"/>
    <mergeCell ref="N35:O35"/>
    <mergeCell ref="A36:M36"/>
    <mergeCell ref="N36:O36"/>
    <mergeCell ref="A37:M37"/>
    <mergeCell ref="N37:O37"/>
    <mergeCell ref="N38:O38"/>
    <mergeCell ref="A1:C2"/>
    <mergeCell ref="D1:O1"/>
    <mergeCell ref="D2:O2"/>
    <mergeCell ref="A3:E3"/>
    <mergeCell ref="F3:O3"/>
    <mergeCell ref="A4:E4"/>
    <mergeCell ref="F4:O4"/>
    <mergeCell ref="H7:H8"/>
    <mergeCell ref="I7:I8"/>
    <mergeCell ref="J7:K8"/>
    <mergeCell ref="L7:O7"/>
    <mergeCell ref="L8:M8"/>
    <mergeCell ref="N8:O8"/>
    <mergeCell ref="F7:G8"/>
    <mergeCell ref="F9:G9"/>
    <mergeCell ref="A5:E5"/>
    <mergeCell ref="F5:O5"/>
    <mergeCell ref="A6:E6"/>
    <mergeCell ref="G6:O6"/>
    <mergeCell ref="A7:D8"/>
    <mergeCell ref="E7:E8"/>
    <mergeCell ref="A9:D9"/>
    <mergeCell ref="J9:O9"/>
    <mergeCell ref="A10:O10"/>
    <mergeCell ref="A11:O11"/>
    <mergeCell ref="A12:O12"/>
    <mergeCell ref="A13:O13"/>
    <mergeCell ref="A14:B14"/>
    <mergeCell ref="A15:B15"/>
    <mergeCell ref="D23:G23"/>
    <mergeCell ref="H23:K23"/>
  </mergeCells>
  <dataValidations>
    <dataValidation type="list" allowBlank="1" showErrorMessage="1" sqref="C15">
      <formula1>$Q$58</formula1>
    </dataValidation>
    <dataValidation type="list" allowBlank="1" showErrorMessage="1" sqref="J9">
      <formula1>$Q$44:$Q$56</formula1>
    </dataValidation>
    <dataValidation type="list" allowBlank="1" showErrorMessage="1" sqref="C16">
      <formula1>$Q$59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86"/>
    <col customWidth="1" min="2" max="2" width="26.86"/>
    <col customWidth="1" min="3" max="3" width="17.86"/>
    <col customWidth="1" min="4" max="4" width="15.14"/>
    <col customWidth="1" min="5" max="5" width="15.29"/>
    <col customWidth="1" min="6" max="8" width="15.14"/>
    <col customWidth="1" min="9" max="11" width="7.71"/>
    <col customWidth="1" min="12" max="12" width="8.29"/>
    <col customWidth="1" min="13" max="14" width="7.71"/>
    <col customWidth="1" min="15" max="15" width="15.86"/>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24.75" customHeight="1">
      <c r="A1" s="37"/>
      <c r="B1" s="38"/>
      <c r="C1" s="39"/>
      <c r="D1" s="40" t="s">
        <v>53</v>
      </c>
      <c r="E1" s="41"/>
      <c r="F1" s="41"/>
      <c r="G1" s="41"/>
      <c r="H1" s="41"/>
      <c r="I1" s="41"/>
      <c r="J1" s="41"/>
      <c r="K1" s="41"/>
      <c r="L1" s="41"/>
      <c r="M1" s="41"/>
      <c r="N1" s="41"/>
      <c r="O1" s="42"/>
      <c r="P1" s="43"/>
      <c r="Q1" s="43"/>
      <c r="R1" s="43"/>
      <c r="S1" s="43"/>
      <c r="T1" s="43"/>
      <c r="U1" s="43"/>
      <c r="V1" s="43"/>
      <c r="W1" s="43"/>
      <c r="X1" s="43"/>
      <c r="Y1" s="43"/>
      <c r="Z1" s="43"/>
    </row>
    <row r="2" ht="23.25" customHeight="1">
      <c r="A2" s="45"/>
      <c r="B2" s="46"/>
      <c r="C2" s="47"/>
      <c r="D2" s="48" t="s">
        <v>1</v>
      </c>
      <c r="E2" s="49"/>
      <c r="F2" s="49"/>
      <c r="G2" s="49"/>
      <c r="H2" s="49"/>
      <c r="I2" s="49"/>
      <c r="J2" s="49"/>
      <c r="K2" s="49"/>
      <c r="L2" s="49"/>
      <c r="M2" s="49"/>
      <c r="N2" s="49"/>
      <c r="O2" s="50"/>
      <c r="P2" s="43"/>
      <c r="Q2" s="43"/>
      <c r="R2" s="43"/>
      <c r="S2" s="43"/>
      <c r="T2" s="43"/>
      <c r="U2" s="43"/>
      <c r="V2" s="43"/>
      <c r="W2" s="43"/>
      <c r="X2" s="43"/>
      <c r="Y2" s="43"/>
      <c r="Z2" s="43"/>
    </row>
    <row r="3" ht="13.5" customHeight="1">
      <c r="A3" s="51" t="s">
        <v>60</v>
      </c>
      <c r="B3" s="52"/>
      <c r="C3" s="52"/>
      <c r="D3" s="52"/>
      <c r="E3" s="53"/>
      <c r="F3" s="54" t="str">
        <f>'SET-G. Financiera'!J3</f>
        <v>GESTIÓN FINANCIERA</v>
      </c>
      <c r="G3" s="52"/>
      <c r="H3" s="52"/>
      <c r="I3" s="52"/>
      <c r="J3" s="52"/>
      <c r="K3" s="52"/>
      <c r="L3" s="52"/>
      <c r="M3" s="52"/>
      <c r="N3" s="52"/>
      <c r="O3" s="55"/>
      <c r="P3" s="43"/>
      <c r="Q3" s="43"/>
      <c r="R3" s="43"/>
      <c r="S3" s="43"/>
      <c r="T3" s="43"/>
      <c r="U3" s="43"/>
      <c r="V3" s="43"/>
      <c r="W3" s="43"/>
      <c r="X3" s="43"/>
      <c r="Y3" s="43"/>
      <c r="Z3" s="43"/>
    </row>
    <row r="4" ht="15.75" customHeight="1">
      <c r="A4" s="56" t="s">
        <v>4</v>
      </c>
      <c r="B4" s="57"/>
      <c r="C4" s="57"/>
      <c r="D4" s="57"/>
      <c r="E4" s="58"/>
      <c r="F4" s="59" t="str">
        <f>'SET-G. Financiera'!$B7</f>
        <v> Prueba De Solidez (Razon Corriente)</v>
      </c>
      <c r="G4" s="57"/>
      <c r="H4" s="57"/>
      <c r="I4" s="57"/>
      <c r="J4" s="57"/>
      <c r="K4" s="57"/>
      <c r="L4" s="57"/>
      <c r="M4" s="57"/>
      <c r="N4" s="57"/>
      <c r="O4" s="60"/>
      <c r="P4" s="43"/>
      <c r="Q4" s="43"/>
      <c r="R4" s="43"/>
      <c r="S4" s="43"/>
      <c r="T4" s="43"/>
      <c r="U4" s="43"/>
      <c r="V4" s="43"/>
      <c r="W4" s="43"/>
      <c r="X4" s="43"/>
      <c r="Y4" s="43"/>
      <c r="Z4" s="43"/>
    </row>
    <row r="5" ht="15.75" customHeight="1">
      <c r="A5" s="56" t="s">
        <v>65</v>
      </c>
      <c r="B5" s="57"/>
      <c r="C5" s="57"/>
      <c r="D5" s="57"/>
      <c r="E5" s="58"/>
      <c r="F5" s="62" t="str">
        <f>'SET-G. Financiera'!F7</f>
        <v>Eficiencia </v>
      </c>
      <c r="G5" s="57"/>
      <c r="H5" s="57"/>
      <c r="I5" s="57"/>
      <c r="J5" s="57"/>
      <c r="K5" s="57"/>
      <c r="L5" s="57"/>
      <c r="M5" s="57"/>
      <c r="N5" s="57"/>
      <c r="O5" s="60"/>
      <c r="P5" s="43"/>
      <c r="Q5" s="43"/>
      <c r="R5" s="43"/>
      <c r="S5" s="43"/>
      <c r="T5" s="43"/>
      <c r="U5" s="43"/>
      <c r="V5" s="43"/>
      <c r="W5" s="43"/>
      <c r="X5" s="43"/>
      <c r="Y5" s="43"/>
      <c r="Z5" s="43"/>
    </row>
    <row r="6" ht="17.25" customHeight="1">
      <c r="A6" s="65" t="s">
        <v>69</v>
      </c>
      <c r="B6" s="67"/>
      <c r="C6" s="67"/>
      <c r="D6" s="67"/>
      <c r="E6" s="68"/>
      <c r="F6" s="69" t="s">
        <v>70</v>
      </c>
      <c r="G6" s="70" t="str">
        <f>'SET-G. Financiera'!A7</f>
        <v>IN02</v>
      </c>
      <c r="H6" s="67"/>
      <c r="I6" s="67"/>
      <c r="J6" s="67"/>
      <c r="K6" s="67"/>
      <c r="L6" s="67"/>
      <c r="M6" s="67"/>
      <c r="N6" s="67"/>
      <c r="O6" s="71"/>
      <c r="P6" s="43"/>
      <c r="Q6" s="43"/>
      <c r="R6" s="43"/>
      <c r="S6" s="43"/>
      <c r="T6" s="43"/>
      <c r="U6" s="43"/>
      <c r="V6" s="43"/>
      <c r="W6" s="43"/>
      <c r="X6" s="43"/>
      <c r="Y6" s="43"/>
      <c r="Z6" s="43"/>
    </row>
    <row r="7" ht="12.75" customHeight="1">
      <c r="A7" s="72" t="s">
        <v>71</v>
      </c>
      <c r="B7" s="38"/>
      <c r="C7" s="38"/>
      <c r="D7" s="73"/>
      <c r="E7" s="74" t="s">
        <v>72</v>
      </c>
      <c r="F7" s="75" t="s">
        <v>73</v>
      </c>
      <c r="G7" s="73"/>
      <c r="H7" s="74" t="s">
        <v>74</v>
      </c>
      <c r="I7" s="74" t="s">
        <v>79</v>
      </c>
      <c r="J7" s="75" t="s">
        <v>84</v>
      </c>
      <c r="K7" s="73"/>
      <c r="L7" s="77" t="s">
        <v>85</v>
      </c>
      <c r="M7" s="52"/>
      <c r="N7" s="52"/>
      <c r="O7" s="55"/>
      <c r="P7" s="43"/>
      <c r="Q7" s="43"/>
      <c r="R7" s="43"/>
      <c r="S7" s="43"/>
      <c r="T7" s="43"/>
      <c r="U7" s="43"/>
      <c r="V7" s="43"/>
      <c r="W7" s="43"/>
      <c r="X7" s="43"/>
      <c r="Y7" s="43"/>
      <c r="Z7" s="43"/>
    </row>
    <row r="8" ht="46.5" customHeight="1">
      <c r="A8" s="79"/>
      <c r="B8" s="80"/>
      <c r="C8" s="80"/>
      <c r="D8" s="81"/>
      <c r="E8" s="82"/>
      <c r="F8" s="83"/>
      <c r="G8" s="81"/>
      <c r="H8" s="82"/>
      <c r="I8" s="82"/>
      <c r="J8" s="83"/>
      <c r="K8" s="81"/>
      <c r="L8" s="85" t="s">
        <v>86</v>
      </c>
      <c r="M8" s="58"/>
      <c r="N8" s="85" t="s">
        <v>87</v>
      </c>
      <c r="O8" s="60"/>
      <c r="P8" s="43"/>
      <c r="Q8" s="43"/>
      <c r="R8" s="43"/>
      <c r="S8" s="43"/>
      <c r="T8" s="43"/>
      <c r="U8" s="43"/>
      <c r="V8" s="43"/>
      <c r="W8" s="43"/>
      <c r="X8" s="43"/>
      <c r="Y8" s="43"/>
      <c r="Z8" s="43"/>
    </row>
    <row r="9" ht="48.75" customHeight="1">
      <c r="A9" s="86" t="str">
        <f>'SET-G. Financiera'!$C7</f>
        <v>Reflejar la capacidad de la empresa a corto y largo plazo para demostrar su consistencia financiera. Como meta se pretende incrementar y sostener en 1,5 la capacidad de atención del pasivo de corto plazo con los activos corrientes de la empresa.</v>
      </c>
      <c r="B9" s="67"/>
      <c r="C9" s="67"/>
      <c r="D9" s="68"/>
      <c r="E9" s="87" t="s">
        <v>89</v>
      </c>
      <c r="F9" s="88" t="str">
        <f>'SET-G. Financiera'!$D7</f>
        <v>Activo Corriente / Pasivo Corriente.</v>
      </c>
      <c r="G9" s="68"/>
      <c r="H9" s="92" t="str">
        <f>$C16</f>
        <v>&gt; 1</v>
      </c>
      <c r="I9" s="93" t="str">
        <f>'SET-G. Financiera'!$E7</f>
        <v>Mensual</v>
      </c>
      <c r="J9" s="96" t="s">
        <v>90</v>
      </c>
      <c r="K9" s="67"/>
      <c r="L9" s="67"/>
      <c r="M9" s="67"/>
      <c r="N9" s="67"/>
      <c r="O9" s="71"/>
      <c r="P9" s="43"/>
      <c r="Q9" s="43"/>
      <c r="R9" s="43"/>
      <c r="S9" s="43"/>
      <c r="T9" s="43"/>
      <c r="U9" s="43"/>
      <c r="V9" s="43"/>
      <c r="W9" s="43"/>
      <c r="X9" s="43"/>
      <c r="Y9" s="43"/>
      <c r="Z9" s="43"/>
    </row>
    <row r="10" ht="13.5" customHeight="1">
      <c r="A10" s="98" t="s">
        <v>91</v>
      </c>
      <c r="B10" s="41"/>
      <c r="C10" s="41"/>
      <c r="D10" s="41"/>
      <c r="E10" s="41"/>
      <c r="F10" s="41"/>
      <c r="G10" s="41"/>
      <c r="H10" s="41"/>
      <c r="I10" s="41"/>
      <c r="J10" s="41"/>
      <c r="K10" s="41"/>
      <c r="L10" s="41"/>
      <c r="M10" s="41"/>
      <c r="N10" s="41"/>
      <c r="O10" s="42"/>
      <c r="P10" s="43"/>
      <c r="Q10" s="43"/>
      <c r="R10" s="43"/>
      <c r="S10" s="43"/>
      <c r="T10" s="43"/>
      <c r="U10" s="43"/>
      <c r="V10" s="43"/>
      <c r="W10" s="43"/>
      <c r="X10" s="43"/>
      <c r="Y10" s="43"/>
      <c r="Z10" s="43"/>
    </row>
    <row r="11" ht="26.25" customHeight="1">
      <c r="A11" s="99"/>
      <c r="B11" s="46"/>
      <c r="C11" s="46"/>
      <c r="D11" s="46"/>
      <c r="E11" s="46"/>
      <c r="F11" s="46"/>
      <c r="G11" s="46"/>
      <c r="H11" s="46"/>
      <c r="I11" s="46"/>
      <c r="J11" s="46"/>
      <c r="K11" s="46"/>
      <c r="L11" s="46"/>
      <c r="M11" s="46"/>
      <c r="N11" s="46"/>
      <c r="O11" s="47"/>
      <c r="P11" s="43"/>
      <c r="Q11" s="43"/>
      <c r="R11" s="43"/>
      <c r="S11" s="43"/>
      <c r="T11" s="43"/>
      <c r="U11" s="43"/>
      <c r="V11" s="43"/>
      <c r="W11" s="43"/>
      <c r="X11" s="43"/>
      <c r="Y11" s="43"/>
      <c r="Z11" s="43"/>
    </row>
    <row r="12" ht="15.0" customHeight="1">
      <c r="A12" s="100" t="s">
        <v>92</v>
      </c>
      <c r="B12" s="102"/>
      <c r="C12" s="102"/>
      <c r="D12" s="102"/>
      <c r="E12" s="102"/>
      <c r="F12" s="102"/>
      <c r="G12" s="102"/>
      <c r="H12" s="102"/>
      <c r="I12" s="102"/>
      <c r="J12" s="102"/>
      <c r="K12" s="102"/>
      <c r="L12" s="102"/>
      <c r="M12" s="102"/>
      <c r="N12" s="102"/>
      <c r="O12" s="103"/>
      <c r="P12" s="43"/>
      <c r="Q12" s="43"/>
      <c r="R12" s="43"/>
      <c r="S12" s="43"/>
      <c r="T12" s="43"/>
      <c r="U12" s="43"/>
      <c r="V12" s="104"/>
      <c r="W12" s="105"/>
      <c r="X12" s="105"/>
      <c r="Y12" s="43"/>
      <c r="Z12" s="43"/>
    </row>
    <row r="13" ht="16.5" customHeight="1">
      <c r="A13" s="106" t="s">
        <v>93</v>
      </c>
      <c r="B13" s="52"/>
      <c r="C13" s="52"/>
      <c r="D13" s="52"/>
      <c r="E13" s="52"/>
      <c r="F13" s="52"/>
      <c r="G13" s="52"/>
      <c r="H13" s="52"/>
      <c r="I13" s="52"/>
      <c r="J13" s="52"/>
      <c r="K13" s="52"/>
      <c r="L13" s="52"/>
      <c r="M13" s="52"/>
      <c r="N13" s="52"/>
      <c r="O13" s="55"/>
      <c r="P13" s="43"/>
      <c r="Q13" s="43"/>
      <c r="R13" s="43"/>
      <c r="S13" s="43"/>
      <c r="T13" s="43"/>
      <c r="U13" s="43"/>
      <c r="V13" s="104"/>
      <c r="W13" s="107"/>
      <c r="X13" s="107"/>
      <c r="Y13" s="43"/>
      <c r="Z13" s="43"/>
    </row>
    <row r="14" ht="16.5" customHeight="1">
      <c r="A14" s="108" t="s">
        <v>94</v>
      </c>
      <c r="B14" s="58"/>
      <c r="C14" s="109" t="s">
        <v>17</v>
      </c>
      <c r="D14" s="109" t="s">
        <v>18</v>
      </c>
      <c r="E14" s="109" t="s">
        <v>19</v>
      </c>
      <c r="F14" s="109" t="s">
        <v>20</v>
      </c>
      <c r="G14" s="109" t="s">
        <v>21</v>
      </c>
      <c r="H14" s="109" t="s">
        <v>22</v>
      </c>
      <c r="I14" s="109" t="s">
        <v>23</v>
      </c>
      <c r="J14" s="109" t="s">
        <v>24</v>
      </c>
      <c r="K14" s="109" t="s">
        <v>25</v>
      </c>
      <c r="L14" s="109" t="s">
        <v>26</v>
      </c>
      <c r="M14" s="109" t="s">
        <v>27</v>
      </c>
      <c r="N14" s="109" t="s">
        <v>28</v>
      </c>
      <c r="O14" s="110" t="s">
        <v>95</v>
      </c>
      <c r="P14" s="43"/>
      <c r="Q14" s="43"/>
      <c r="R14" s="43"/>
      <c r="S14" s="43"/>
      <c r="T14" s="43"/>
      <c r="U14" s="43"/>
      <c r="V14" s="104"/>
      <c r="W14" s="107"/>
      <c r="X14" s="107"/>
      <c r="Y14" s="43"/>
      <c r="Z14" s="43"/>
    </row>
    <row r="15" ht="16.5" customHeight="1">
      <c r="A15" s="56" t="s">
        <v>10</v>
      </c>
      <c r="B15" s="58"/>
      <c r="C15" s="111" t="s">
        <v>96</v>
      </c>
      <c r="D15" s="113" t="str">
        <f t="shared" ref="D15:O15" si="1">$C$15</f>
        <v>&gt; 1</v>
      </c>
      <c r="E15" s="113" t="str">
        <f t="shared" si="1"/>
        <v>&gt; 1</v>
      </c>
      <c r="F15" s="113" t="str">
        <f t="shared" si="1"/>
        <v>&gt; 1</v>
      </c>
      <c r="G15" s="113" t="str">
        <f t="shared" si="1"/>
        <v>&gt; 1</v>
      </c>
      <c r="H15" s="113" t="str">
        <f t="shared" si="1"/>
        <v>&gt; 1</v>
      </c>
      <c r="I15" s="113" t="str">
        <f t="shared" si="1"/>
        <v>&gt; 1</v>
      </c>
      <c r="J15" s="113" t="str">
        <f t="shared" si="1"/>
        <v>&gt; 1</v>
      </c>
      <c r="K15" s="113" t="str">
        <f t="shared" si="1"/>
        <v>&gt; 1</v>
      </c>
      <c r="L15" s="113" t="str">
        <f t="shared" si="1"/>
        <v>&gt; 1</v>
      </c>
      <c r="M15" s="113" t="str">
        <f t="shared" si="1"/>
        <v>&gt; 1</v>
      </c>
      <c r="N15" s="113" t="str">
        <f t="shared" si="1"/>
        <v>&gt; 1</v>
      </c>
      <c r="O15" s="115" t="str">
        <f t="shared" si="1"/>
        <v>&gt; 1</v>
      </c>
      <c r="P15" s="43"/>
      <c r="Q15" s="43"/>
      <c r="R15" s="43"/>
      <c r="S15" s="43"/>
      <c r="T15" s="43"/>
      <c r="U15" s="43"/>
      <c r="V15" s="104"/>
      <c r="W15" s="107"/>
      <c r="X15" s="107"/>
      <c r="Y15" s="43"/>
      <c r="Z15" s="43"/>
    </row>
    <row r="16" ht="17.25" customHeight="1">
      <c r="A16" s="56" t="s">
        <v>97</v>
      </c>
      <c r="B16" s="58"/>
      <c r="C16" s="111" t="s">
        <v>96</v>
      </c>
      <c r="D16" s="113" t="str">
        <f t="shared" ref="D16:O16" si="2">$C$16</f>
        <v>&gt; 1</v>
      </c>
      <c r="E16" s="113" t="str">
        <f t="shared" si="2"/>
        <v>&gt; 1</v>
      </c>
      <c r="F16" s="113" t="str">
        <f t="shared" si="2"/>
        <v>&gt; 1</v>
      </c>
      <c r="G16" s="113" t="str">
        <f t="shared" si="2"/>
        <v>&gt; 1</v>
      </c>
      <c r="H16" s="113" t="str">
        <f t="shared" si="2"/>
        <v>&gt; 1</v>
      </c>
      <c r="I16" s="113" t="str">
        <f t="shared" si="2"/>
        <v>&gt; 1</v>
      </c>
      <c r="J16" s="113" t="str">
        <f t="shared" si="2"/>
        <v>&gt; 1</v>
      </c>
      <c r="K16" s="113" t="str">
        <f t="shared" si="2"/>
        <v>&gt; 1</v>
      </c>
      <c r="L16" s="113" t="str">
        <f t="shared" si="2"/>
        <v>&gt; 1</v>
      </c>
      <c r="M16" s="113" t="str">
        <f t="shared" si="2"/>
        <v>&gt; 1</v>
      </c>
      <c r="N16" s="113" t="str">
        <f t="shared" si="2"/>
        <v>&gt; 1</v>
      </c>
      <c r="O16" s="115" t="str">
        <f t="shared" si="2"/>
        <v>&gt; 1</v>
      </c>
      <c r="P16" s="43"/>
      <c r="Q16" s="43"/>
      <c r="R16" s="43"/>
      <c r="S16" s="43"/>
      <c r="T16" s="43"/>
      <c r="U16" s="43"/>
      <c r="V16" s="104"/>
      <c r="W16" s="107"/>
      <c r="X16" s="107"/>
      <c r="Y16" s="43"/>
      <c r="Z16" s="43"/>
    </row>
    <row r="17" ht="17.25" customHeight="1">
      <c r="A17" s="117" t="s">
        <v>98</v>
      </c>
      <c r="B17" s="58"/>
      <c r="C17" s="118">
        <f t="shared" ref="C17:O17" si="3">IF((C19),C18/C19,"-")</f>
        <v>6.498885219</v>
      </c>
      <c r="D17" s="118">
        <f t="shared" si="3"/>
        <v>5.134259174</v>
      </c>
      <c r="E17" s="118">
        <f t="shared" si="3"/>
        <v>4.612637927</v>
      </c>
      <c r="F17" s="118">
        <f t="shared" si="3"/>
        <v>4.501515999</v>
      </c>
      <c r="G17" s="118">
        <f t="shared" si="3"/>
        <v>3.659945542</v>
      </c>
      <c r="H17" s="118">
        <f t="shared" si="3"/>
        <v>3.359944272</v>
      </c>
      <c r="I17" s="118" t="str">
        <f t="shared" si="3"/>
        <v>-</v>
      </c>
      <c r="J17" s="118" t="str">
        <f t="shared" si="3"/>
        <v>-</v>
      </c>
      <c r="K17" s="118" t="str">
        <f t="shared" si="3"/>
        <v>-</v>
      </c>
      <c r="L17" s="118" t="str">
        <f t="shared" si="3"/>
        <v>-</v>
      </c>
      <c r="M17" s="118" t="str">
        <f t="shared" si="3"/>
        <v>-</v>
      </c>
      <c r="N17" s="118" t="str">
        <f t="shared" si="3"/>
        <v>-</v>
      </c>
      <c r="O17" s="121">
        <f t="shared" si="3"/>
        <v>4.489628838</v>
      </c>
      <c r="P17" s="43"/>
      <c r="Q17" s="43"/>
      <c r="R17" s="43"/>
      <c r="S17" s="43"/>
      <c r="T17" s="43"/>
      <c r="U17" s="43"/>
      <c r="V17" s="104"/>
      <c r="W17" s="107"/>
      <c r="X17" s="107"/>
      <c r="Y17" s="43"/>
      <c r="Z17" s="43"/>
    </row>
    <row r="18" ht="21.0" customHeight="1">
      <c r="A18" s="122" t="s">
        <v>99</v>
      </c>
      <c r="B18" s="123" t="s">
        <v>100</v>
      </c>
      <c r="C18" s="125">
        <v>4.1192149051E10</v>
      </c>
      <c r="D18" s="125">
        <v>4.004078075E10</v>
      </c>
      <c r="E18" s="125">
        <v>3.4959471319E10</v>
      </c>
      <c r="F18" s="125">
        <v>3.6186420783E10</v>
      </c>
      <c r="G18" s="125">
        <v>3.4863778178E10</v>
      </c>
      <c r="H18" s="125">
        <v>3.2380892582E10</v>
      </c>
      <c r="I18" s="125"/>
      <c r="J18" s="125"/>
      <c r="K18" s="125"/>
      <c r="L18" s="125"/>
      <c r="M18" s="125"/>
      <c r="N18" s="125"/>
      <c r="O18" s="127">
        <f t="shared" ref="O18:O19" si="4">SUM(C18:N18)</f>
        <v>219623492663</v>
      </c>
      <c r="P18" s="43"/>
      <c r="Q18" s="43"/>
      <c r="R18" s="43"/>
      <c r="S18" s="43"/>
      <c r="T18" s="43"/>
      <c r="U18" s="43"/>
      <c r="V18" s="104"/>
      <c r="W18" s="107"/>
      <c r="X18" s="107"/>
      <c r="Y18" s="43"/>
      <c r="Z18" s="43"/>
    </row>
    <row r="19" ht="20.25" customHeight="1">
      <c r="A19" s="128"/>
      <c r="B19" s="123" t="s">
        <v>103</v>
      </c>
      <c r="C19" s="125">
        <v>6.338340756E9</v>
      </c>
      <c r="D19" s="125">
        <v>7.798745524E9</v>
      </c>
      <c r="E19" s="125">
        <v>7.579062539E9</v>
      </c>
      <c r="F19" s="125">
        <v>8.038718687E9</v>
      </c>
      <c r="G19" s="125">
        <v>9.525764188E9</v>
      </c>
      <c r="H19" s="125">
        <v>9.637330253E9</v>
      </c>
      <c r="I19" s="125"/>
      <c r="J19" s="125"/>
      <c r="K19" s="125"/>
      <c r="L19" s="125"/>
      <c r="M19" s="125"/>
      <c r="N19" s="125"/>
      <c r="O19" s="127">
        <f t="shared" si="4"/>
        <v>48917961947</v>
      </c>
      <c r="P19" s="43"/>
      <c r="Q19" s="43"/>
      <c r="R19" s="43"/>
      <c r="S19" s="43"/>
      <c r="T19" s="43"/>
      <c r="U19" s="43"/>
      <c r="V19" s="104"/>
      <c r="W19" s="107"/>
      <c r="X19" s="107"/>
      <c r="Y19" s="43"/>
      <c r="Z19" s="43"/>
    </row>
    <row r="20" ht="17.25" customHeight="1">
      <c r="A20" s="128"/>
      <c r="B20" s="130"/>
      <c r="C20" s="129"/>
      <c r="D20" s="129"/>
      <c r="E20" s="129"/>
      <c r="F20" s="129"/>
      <c r="G20" s="129"/>
      <c r="H20" s="129"/>
      <c r="I20" s="129"/>
      <c r="J20" s="129"/>
      <c r="K20" s="129"/>
      <c r="L20" s="129"/>
      <c r="M20" s="129"/>
      <c r="N20" s="129"/>
      <c r="O20" s="131"/>
      <c r="P20" s="43"/>
      <c r="Q20" s="43"/>
      <c r="R20" s="43"/>
      <c r="S20" s="43"/>
      <c r="T20" s="43"/>
      <c r="U20" s="43"/>
      <c r="V20" s="104"/>
      <c r="W20" s="107"/>
      <c r="X20" s="107"/>
      <c r="Y20" s="43"/>
      <c r="Z20" s="43"/>
    </row>
    <row r="21" ht="18.0" customHeight="1">
      <c r="A21" s="132"/>
      <c r="B21" s="133" t="s">
        <v>105</v>
      </c>
      <c r="C21" s="134"/>
      <c r="D21" s="134"/>
      <c r="E21" s="134"/>
      <c r="F21" s="134"/>
      <c r="G21" s="134"/>
      <c r="H21" s="134"/>
      <c r="I21" s="134"/>
      <c r="J21" s="134"/>
      <c r="K21" s="134"/>
      <c r="L21" s="134"/>
      <c r="M21" s="134"/>
      <c r="N21" s="134"/>
      <c r="O21" s="135"/>
      <c r="P21" s="43"/>
      <c r="Q21" s="43"/>
      <c r="R21" s="43"/>
      <c r="S21" s="43"/>
      <c r="T21" s="43"/>
      <c r="U21" s="43"/>
      <c r="V21" s="104"/>
      <c r="W21" s="107"/>
      <c r="X21" s="107"/>
      <c r="Y21" s="43"/>
      <c r="Z21" s="43"/>
    </row>
    <row r="22" ht="33.0" customHeight="1">
      <c r="A22" s="137" t="s">
        <v>107</v>
      </c>
      <c r="B22" s="38"/>
      <c r="C22" s="73"/>
      <c r="D22" s="138" t="str">
        <f>'SET-G. Financiera'!$G7</f>
        <v>Mayor a 1</v>
      </c>
      <c r="E22" s="139"/>
      <c r="F22" s="139"/>
      <c r="G22" s="140"/>
      <c r="H22" s="138" t="str">
        <f>'SET-G. Financiera'!$H7</f>
        <v>Entre 0,0 y 1,0</v>
      </c>
      <c r="I22" s="139"/>
      <c r="J22" s="139"/>
      <c r="K22" s="140"/>
      <c r="L22" s="138" t="str">
        <f>'SET-G. Financiera'!$I7</f>
        <v>Menor a 0</v>
      </c>
      <c r="M22" s="139"/>
      <c r="N22" s="139"/>
      <c r="O22" s="140"/>
      <c r="P22" s="43"/>
      <c r="Q22" s="43"/>
      <c r="R22" s="43"/>
      <c r="S22" s="43"/>
      <c r="T22" s="43"/>
      <c r="U22" s="43"/>
      <c r="V22" s="104"/>
      <c r="W22" s="107"/>
      <c r="X22" s="107"/>
      <c r="Y22" s="43"/>
      <c r="Z22" s="43"/>
    </row>
    <row r="23" ht="33.0" customHeight="1">
      <c r="A23" s="45"/>
      <c r="B23" s="46"/>
      <c r="C23" s="142"/>
      <c r="D23" s="143" t="s">
        <v>13</v>
      </c>
      <c r="E23" s="49"/>
      <c r="F23" s="49"/>
      <c r="G23" s="144"/>
      <c r="H23" s="145" t="s">
        <v>14</v>
      </c>
      <c r="I23" s="49"/>
      <c r="J23" s="49"/>
      <c r="K23" s="144"/>
      <c r="L23" s="146" t="s">
        <v>15</v>
      </c>
      <c r="M23" s="49"/>
      <c r="N23" s="49"/>
      <c r="O23" s="50"/>
      <c r="P23" s="43"/>
      <c r="Q23" s="43"/>
      <c r="R23" s="43"/>
      <c r="S23" s="43"/>
      <c r="T23" s="43"/>
      <c r="U23" s="43"/>
      <c r="V23" s="104"/>
      <c r="W23" s="107"/>
      <c r="X23" s="107"/>
      <c r="Y23" s="43"/>
      <c r="Z23" s="43"/>
    </row>
    <row r="24" ht="15.75" customHeight="1">
      <c r="A24" s="147" t="s">
        <v>108</v>
      </c>
      <c r="B24" s="49"/>
      <c r="C24" s="49"/>
      <c r="D24" s="49"/>
      <c r="E24" s="49"/>
      <c r="F24" s="49"/>
      <c r="G24" s="49"/>
      <c r="H24" s="49"/>
      <c r="I24" s="49"/>
      <c r="J24" s="49"/>
      <c r="K24" s="49"/>
      <c r="L24" s="49"/>
      <c r="M24" s="49"/>
      <c r="N24" s="49"/>
      <c r="O24" s="50"/>
      <c r="P24" s="43"/>
      <c r="Q24" s="43"/>
      <c r="R24" s="43"/>
      <c r="S24" s="43"/>
      <c r="T24" s="43"/>
      <c r="U24" s="43"/>
      <c r="V24" s="104"/>
      <c r="W24" s="107"/>
      <c r="X24" s="107"/>
      <c r="Y24" s="43"/>
      <c r="Z24" s="43"/>
    </row>
    <row r="25" ht="264.75" customHeight="1">
      <c r="A25" s="149"/>
      <c r="B25" s="41"/>
      <c r="C25" s="41"/>
      <c r="D25" s="41"/>
      <c r="E25" s="41"/>
      <c r="F25" s="41"/>
      <c r="G25" s="41"/>
      <c r="H25" s="41"/>
      <c r="I25" s="41"/>
      <c r="J25" s="41"/>
      <c r="K25" s="41"/>
      <c r="L25" s="41"/>
      <c r="M25" s="41"/>
      <c r="N25" s="41"/>
      <c r="O25" s="42"/>
      <c r="P25" s="43"/>
      <c r="Q25" s="43"/>
      <c r="R25" s="43"/>
      <c r="S25" s="43"/>
      <c r="T25" s="43"/>
      <c r="U25" s="43"/>
      <c r="V25" s="104"/>
      <c r="W25" s="43"/>
      <c r="X25" s="43"/>
      <c r="Y25" s="43"/>
      <c r="Z25" s="43"/>
    </row>
    <row r="26" ht="15.0" customHeight="1">
      <c r="A26" s="150" t="s">
        <v>111</v>
      </c>
      <c r="B26" s="52"/>
      <c r="C26" s="52"/>
      <c r="D26" s="52"/>
      <c r="E26" s="52"/>
      <c r="F26" s="52"/>
      <c r="G26" s="52"/>
      <c r="H26" s="52"/>
      <c r="I26" s="52"/>
      <c r="J26" s="52"/>
      <c r="K26" s="52"/>
      <c r="L26" s="52"/>
      <c r="M26" s="53"/>
      <c r="N26" s="151" t="s">
        <v>112</v>
      </c>
      <c r="O26" s="55"/>
      <c r="P26" s="43"/>
      <c r="Q26" s="43"/>
      <c r="R26" s="43"/>
      <c r="S26" s="43"/>
      <c r="T26" s="43"/>
      <c r="U26" s="43"/>
      <c r="V26" s="43"/>
      <c r="W26" s="43"/>
      <c r="X26" s="43"/>
      <c r="Y26" s="43"/>
      <c r="Z26" s="43"/>
    </row>
    <row r="27" ht="21.75" hidden="1" customHeight="1">
      <c r="A27" s="152"/>
      <c r="B27" s="57"/>
      <c r="C27" s="57"/>
      <c r="D27" s="57"/>
      <c r="E27" s="57"/>
      <c r="F27" s="57"/>
      <c r="G27" s="57"/>
      <c r="H27" s="57"/>
      <c r="I27" s="57"/>
      <c r="J27" s="57"/>
      <c r="K27" s="57"/>
      <c r="L27" s="57"/>
      <c r="M27" s="58"/>
      <c r="N27" s="153">
        <v>42005.0</v>
      </c>
      <c r="O27" s="60"/>
      <c r="P27" s="43"/>
      <c r="Q27" s="43"/>
      <c r="R27" s="43"/>
      <c r="S27" s="43"/>
      <c r="T27" s="43"/>
      <c r="U27" s="43"/>
      <c r="V27" s="43"/>
      <c r="W27" s="43"/>
      <c r="X27" s="43"/>
      <c r="Y27" s="43"/>
      <c r="Z27" s="43"/>
    </row>
    <row r="28" ht="21.75" hidden="1" customHeight="1">
      <c r="A28" s="152"/>
      <c r="B28" s="57"/>
      <c r="C28" s="57"/>
      <c r="D28" s="57"/>
      <c r="E28" s="57"/>
      <c r="F28" s="57"/>
      <c r="G28" s="57"/>
      <c r="H28" s="57"/>
      <c r="I28" s="57"/>
      <c r="J28" s="57"/>
      <c r="K28" s="57"/>
      <c r="L28" s="57"/>
      <c r="M28" s="58"/>
      <c r="N28" s="153">
        <v>42036.0</v>
      </c>
      <c r="O28" s="60"/>
      <c r="P28" s="43"/>
      <c r="Q28" s="43"/>
      <c r="R28" s="43"/>
      <c r="S28" s="43"/>
      <c r="T28" s="43"/>
      <c r="U28" s="43"/>
      <c r="V28" s="43"/>
      <c r="W28" s="43"/>
      <c r="X28" s="43"/>
      <c r="Y28" s="43"/>
      <c r="Z28" s="43"/>
    </row>
    <row r="29" ht="21.75" hidden="1" customHeight="1">
      <c r="A29" s="152"/>
      <c r="B29" s="57"/>
      <c r="C29" s="57"/>
      <c r="D29" s="57"/>
      <c r="E29" s="57"/>
      <c r="F29" s="57"/>
      <c r="G29" s="57"/>
      <c r="H29" s="57"/>
      <c r="I29" s="57"/>
      <c r="J29" s="57"/>
      <c r="K29" s="57"/>
      <c r="L29" s="57"/>
      <c r="M29" s="58"/>
      <c r="N29" s="153">
        <v>42064.0</v>
      </c>
      <c r="O29" s="60"/>
      <c r="P29" s="43"/>
      <c r="Q29" s="43"/>
      <c r="R29" s="43"/>
      <c r="S29" s="43"/>
      <c r="T29" s="43"/>
      <c r="U29" s="43"/>
      <c r="V29" s="43"/>
      <c r="W29" s="43"/>
      <c r="X29" s="43"/>
      <c r="Y29" s="43"/>
      <c r="Z29" s="43"/>
    </row>
    <row r="30" ht="21.75" hidden="1" customHeight="1">
      <c r="A30" s="152"/>
      <c r="B30" s="57"/>
      <c r="C30" s="57"/>
      <c r="D30" s="57"/>
      <c r="E30" s="57"/>
      <c r="F30" s="57"/>
      <c r="G30" s="57"/>
      <c r="H30" s="57"/>
      <c r="I30" s="57"/>
      <c r="J30" s="57"/>
      <c r="K30" s="57"/>
      <c r="L30" s="57"/>
      <c r="M30" s="58"/>
      <c r="N30" s="153">
        <v>42095.0</v>
      </c>
      <c r="O30" s="60"/>
      <c r="P30" s="43"/>
      <c r="Q30" s="43"/>
      <c r="R30" s="43"/>
      <c r="S30" s="43"/>
      <c r="T30" s="43"/>
      <c r="U30" s="43"/>
      <c r="V30" s="43"/>
      <c r="W30" s="43"/>
      <c r="X30" s="43"/>
      <c r="Y30" s="43"/>
      <c r="Z30" s="43"/>
    </row>
    <row r="31" ht="21.75" hidden="1" customHeight="1">
      <c r="A31" s="152"/>
      <c r="B31" s="57"/>
      <c r="C31" s="57"/>
      <c r="D31" s="57"/>
      <c r="E31" s="57"/>
      <c r="F31" s="57"/>
      <c r="G31" s="57"/>
      <c r="H31" s="57"/>
      <c r="I31" s="57"/>
      <c r="J31" s="57"/>
      <c r="K31" s="57"/>
      <c r="L31" s="57"/>
      <c r="M31" s="58"/>
      <c r="N31" s="153">
        <v>42125.0</v>
      </c>
      <c r="O31" s="60"/>
      <c r="P31" s="43"/>
      <c r="Q31" s="43"/>
      <c r="R31" s="43"/>
      <c r="S31" s="43"/>
      <c r="T31" s="43"/>
      <c r="U31" s="43"/>
      <c r="V31" s="43"/>
      <c r="W31" s="43"/>
      <c r="X31" s="43"/>
      <c r="Y31" s="43"/>
      <c r="Z31" s="43"/>
    </row>
    <row r="32" ht="21.75" hidden="1" customHeight="1">
      <c r="A32" s="152"/>
      <c r="B32" s="57"/>
      <c r="C32" s="57"/>
      <c r="D32" s="57"/>
      <c r="E32" s="57"/>
      <c r="F32" s="57"/>
      <c r="G32" s="57"/>
      <c r="H32" s="57"/>
      <c r="I32" s="57"/>
      <c r="J32" s="57"/>
      <c r="K32" s="57"/>
      <c r="L32" s="57"/>
      <c r="M32" s="58"/>
      <c r="N32" s="153">
        <v>42156.0</v>
      </c>
      <c r="O32" s="60"/>
      <c r="P32" s="43"/>
      <c r="Q32" s="43"/>
      <c r="R32" s="43"/>
      <c r="S32" s="43"/>
      <c r="T32" s="43"/>
      <c r="U32" s="43"/>
      <c r="V32" s="43"/>
      <c r="W32" s="43"/>
      <c r="X32" s="43"/>
      <c r="Y32" s="43"/>
      <c r="Z32" s="43"/>
    </row>
    <row r="33" ht="63.75" customHeight="1">
      <c r="A33" s="152" t="s">
        <v>117</v>
      </c>
      <c r="B33" s="57"/>
      <c r="C33" s="57"/>
      <c r="D33" s="57"/>
      <c r="E33" s="57"/>
      <c r="F33" s="57"/>
      <c r="G33" s="57"/>
      <c r="H33" s="57"/>
      <c r="I33" s="57"/>
      <c r="J33" s="57"/>
      <c r="K33" s="57"/>
      <c r="L33" s="57"/>
      <c r="M33" s="58"/>
      <c r="N33" s="153" t="s">
        <v>116</v>
      </c>
      <c r="O33" s="60"/>
      <c r="P33" s="43"/>
      <c r="Q33" s="43"/>
      <c r="R33" s="43"/>
      <c r="S33" s="43"/>
      <c r="T33" s="43"/>
      <c r="U33" s="43"/>
      <c r="V33" s="43"/>
      <c r="W33" s="43"/>
      <c r="X33" s="43"/>
      <c r="Y33" s="43"/>
      <c r="Z33" s="43"/>
    </row>
    <row r="34" ht="22.5" customHeight="1">
      <c r="A34" s="152"/>
      <c r="B34" s="57"/>
      <c r="C34" s="57"/>
      <c r="D34" s="57"/>
      <c r="E34" s="57"/>
      <c r="F34" s="57"/>
      <c r="G34" s="57"/>
      <c r="H34" s="57"/>
      <c r="I34" s="57"/>
      <c r="J34" s="57"/>
      <c r="K34" s="57"/>
      <c r="L34" s="57"/>
      <c r="M34" s="58"/>
      <c r="N34" s="153"/>
      <c r="O34" s="60"/>
      <c r="P34" s="43"/>
      <c r="Q34" s="43"/>
      <c r="R34" s="43"/>
      <c r="S34" s="43"/>
      <c r="T34" s="43"/>
      <c r="U34" s="43"/>
      <c r="V34" s="43"/>
      <c r="W34" s="43"/>
      <c r="X34" s="43"/>
      <c r="Y34" s="43"/>
      <c r="Z34" s="43"/>
    </row>
    <row r="35" ht="22.5" customHeight="1">
      <c r="A35" s="152"/>
      <c r="B35" s="57"/>
      <c r="C35" s="57"/>
      <c r="D35" s="57"/>
      <c r="E35" s="57"/>
      <c r="F35" s="57"/>
      <c r="G35" s="57"/>
      <c r="H35" s="57"/>
      <c r="I35" s="57"/>
      <c r="J35" s="57"/>
      <c r="K35" s="57"/>
      <c r="L35" s="57"/>
      <c r="M35" s="58"/>
      <c r="N35" s="153"/>
      <c r="O35" s="60"/>
      <c r="P35" s="43"/>
      <c r="Q35" s="43"/>
      <c r="R35" s="43"/>
      <c r="S35" s="43"/>
      <c r="T35" s="43"/>
      <c r="U35" s="43"/>
      <c r="V35" s="43"/>
      <c r="W35" s="43"/>
      <c r="X35" s="43"/>
      <c r="Y35" s="43"/>
      <c r="Z35" s="43"/>
    </row>
    <row r="36" ht="22.5" customHeight="1">
      <c r="A36" s="152"/>
      <c r="B36" s="57"/>
      <c r="C36" s="57"/>
      <c r="D36" s="57"/>
      <c r="E36" s="57"/>
      <c r="F36" s="57"/>
      <c r="G36" s="57"/>
      <c r="H36" s="57"/>
      <c r="I36" s="57"/>
      <c r="J36" s="57"/>
      <c r="K36" s="57"/>
      <c r="L36" s="57"/>
      <c r="M36" s="58"/>
      <c r="N36" s="153"/>
      <c r="O36" s="60"/>
      <c r="P36" s="43"/>
      <c r="Q36" s="43"/>
      <c r="R36" s="43"/>
      <c r="S36" s="43"/>
      <c r="T36" s="43"/>
      <c r="U36" s="43"/>
      <c r="V36" s="43"/>
      <c r="W36" s="43"/>
      <c r="X36" s="43"/>
      <c r="Y36" s="43"/>
      <c r="Z36" s="43"/>
    </row>
    <row r="37" ht="22.5" customHeight="1">
      <c r="A37" s="152"/>
      <c r="B37" s="57"/>
      <c r="C37" s="57"/>
      <c r="D37" s="57"/>
      <c r="E37" s="57"/>
      <c r="F37" s="57"/>
      <c r="G37" s="57"/>
      <c r="H37" s="57"/>
      <c r="I37" s="57"/>
      <c r="J37" s="57"/>
      <c r="K37" s="57"/>
      <c r="L37" s="57"/>
      <c r="M37" s="58"/>
      <c r="N37" s="153"/>
      <c r="O37" s="60"/>
      <c r="P37" s="43"/>
      <c r="Q37" s="43"/>
      <c r="R37" s="43"/>
      <c r="S37" s="43"/>
      <c r="T37" s="43"/>
      <c r="U37" s="43"/>
      <c r="V37" s="43"/>
      <c r="W37" s="43"/>
      <c r="X37" s="43"/>
      <c r="Y37" s="43"/>
      <c r="Z37" s="43"/>
    </row>
    <row r="38" ht="22.5" customHeight="1">
      <c r="A38" s="152"/>
      <c r="B38" s="57"/>
      <c r="C38" s="57"/>
      <c r="D38" s="57"/>
      <c r="E38" s="57"/>
      <c r="F38" s="57"/>
      <c r="G38" s="57"/>
      <c r="H38" s="57"/>
      <c r="I38" s="57"/>
      <c r="J38" s="57"/>
      <c r="K38" s="57"/>
      <c r="L38" s="57"/>
      <c r="M38" s="58"/>
      <c r="N38" s="153"/>
      <c r="O38" s="60"/>
      <c r="P38" s="43"/>
      <c r="Q38" s="43"/>
      <c r="R38" s="43"/>
      <c r="S38" s="43"/>
      <c r="T38" s="43"/>
      <c r="U38" s="43"/>
      <c r="V38" s="43"/>
      <c r="W38" s="43"/>
      <c r="X38" s="43"/>
      <c r="Y38" s="43"/>
      <c r="Z38" s="43"/>
    </row>
    <row r="39" ht="15.0" customHeight="1">
      <c r="A39" s="150" t="s">
        <v>122</v>
      </c>
      <c r="B39" s="52"/>
      <c r="C39" s="52"/>
      <c r="D39" s="52"/>
      <c r="E39" s="52"/>
      <c r="F39" s="52"/>
      <c r="G39" s="52"/>
      <c r="H39" s="52"/>
      <c r="I39" s="52"/>
      <c r="J39" s="52"/>
      <c r="K39" s="52"/>
      <c r="L39" s="52"/>
      <c r="M39" s="53"/>
      <c r="N39" s="151" t="s">
        <v>112</v>
      </c>
      <c r="O39" s="55"/>
      <c r="P39" s="43"/>
      <c r="Q39" s="43"/>
      <c r="R39" s="43"/>
      <c r="S39" s="43"/>
      <c r="T39" s="43"/>
      <c r="U39" s="43"/>
      <c r="V39" s="43"/>
      <c r="W39" s="43"/>
      <c r="X39" s="43"/>
      <c r="Y39" s="43"/>
      <c r="Z39" s="43"/>
    </row>
    <row r="40" ht="24.0" customHeight="1">
      <c r="A40" s="152" t="s">
        <v>123</v>
      </c>
      <c r="B40" s="57"/>
      <c r="C40" s="57"/>
      <c r="D40" s="57"/>
      <c r="E40" s="57"/>
      <c r="F40" s="57"/>
      <c r="G40" s="57"/>
      <c r="H40" s="57"/>
      <c r="I40" s="57"/>
      <c r="J40" s="57"/>
      <c r="K40" s="57"/>
      <c r="L40" s="57"/>
      <c r="M40" s="58"/>
      <c r="N40" s="153" t="s">
        <v>116</v>
      </c>
      <c r="O40" s="60"/>
      <c r="P40" s="43"/>
      <c r="Q40" s="43"/>
      <c r="R40" s="43"/>
      <c r="S40" s="43"/>
      <c r="T40" s="43"/>
      <c r="U40" s="43"/>
      <c r="V40" s="43"/>
      <c r="W40" s="43"/>
      <c r="X40" s="43"/>
      <c r="Y40" s="43"/>
      <c r="Z40" s="43"/>
    </row>
    <row r="41" ht="22.5" customHeight="1">
      <c r="A41" s="159"/>
      <c r="B41" s="67"/>
      <c r="C41" s="67"/>
      <c r="D41" s="67"/>
      <c r="E41" s="67"/>
      <c r="F41" s="67"/>
      <c r="G41" s="67"/>
      <c r="H41" s="67"/>
      <c r="I41" s="67"/>
      <c r="J41" s="67"/>
      <c r="K41" s="67"/>
      <c r="L41" s="67"/>
      <c r="M41" s="68"/>
      <c r="N41" s="160"/>
      <c r="O41" s="71"/>
      <c r="P41" s="43"/>
      <c r="Q41" s="43"/>
      <c r="R41" s="43"/>
      <c r="S41" s="43"/>
      <c r="T41" s="43"/>
      <c r="U41" s="43"/>
      <c r="V41" s="43"/>
      <c r="W41" s="43"/>
      <c r="X41" s="43"/>
      <c r="Y41" s="43"/>
      <c r="Z41" s="43"/>
    </row>
    <row r="42" ht="5.25" customHeight="1">
      <c r="A42" s="161"/>
      <c r="B42" s="41"/>
      <c r="C42" s="41"/>
      <c r="D42" s="41"/>
      <c r="E42" s="41"/>
      <c r="F42" s="41"/>
      <c r="G42" s="41"/>
      <c r="H42" s="41"/>
      <c r="I42" s="41"/>
      <c r="J42" s="41"/>
      <c r="K42" s="41"/>
      <c r="L42" s="41"/>
      <c r="M42" s="41"/>
      <c r="N42" s="41"/>
      <c r="O42" s="162"/>
      <c r="P42" s="43"/>
      <c r="Q42" s="43"/>
      <c r="R42" s="43"/>
      <c r="S42" s="43"/>
      <c r="T42" s="43"/>
      <c r="U42" s="43"/>
      <c r="V42" s="43"/>
      <c r="W42" s="43"/>
      <c r="X42" s="43"/>
      <c r="Y42" s="43"/>
      <c r="Z42" s="43"/>
    </row>
    <row r="43" ht="12.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ht="12.75" customHeight="1">
      <c r="A44" s="43"/>
      <c r="B44" s="43"/>
      <c r="C44" s="43"/>
      <c r="D44" s="43"/>
      <c r="E44" s="43"/>
      <c r="F44" s="43"/>
      <c r="G44" s="43"/>
      <c r="H44" s="43"/>
      <c r="I44" s="43"/>
      <c r="J44" s="43"/>
      <c r="K44" s="43"/>
      <c r="L44" s="43"/>
      <c r="M44" s="43"/>
      <c r="N44" s="43"/>
      <c r="O44" s="43"/>
      <c r="P44" s="43"/>
      <c r="Q44" s="95" t="s">
        <v>124</v>
      </c>
      <c r="R44" s="43"/>
      <c r="S44" s="43"/>
      <c r="T44" s="43"/>
      <c r="U44" s="43"/>
      <c r="V44" s="43"/>
      <c r="W44" s="43"/>
      <c r="X44" s="43"/>
      <c r="Y44" s="43"/>
      <c r="Z44" s="43"/>
    </row>
    <row r="45" ht="12.75" customHeight="1">
      <c r="A45" s="43"/>
      <c r="B45" s="43"/>
      <c r="C45" s="43"/>
      <c r="D45" s="43"/>
      <c r="E45" s="43"/>
      <c r="F45" s="43"/>
      <c r="G45" s="43"/>
      <c r="H45" s="43"/>
      <c r="I45" s="43"/>
      <c r="J45" s="43"/>
      <c r="K45" s="43"/>
      <c r="L45" s="43"/>
      <c r="M45" s="43"/>
      <c r="N45" s="43"/>
      <c r="O45" s="43"/>
      <c r="P45" s="43"/>
      <c r="Q45" s="95" t="s">
        <v>125</v>
      </c>
      <c r="R45" s="43"/>
      <c r="S45" s="43"/>
      <c r="T45" s="43"/>
      <c r="U45" s="43"/>
      <c r="V45" s="43"/>
      <c r="W45" s="43"/>
      <c r="X45" s="43"/>
      <c r="Y45" s="43"/>
      <c r="Z45" s="43"/>
    </row>
    <row r="46" ht="12.75" customHeight="1">
      <c r="A46" s="43"/>
      <c r="B46" s="43"/>
      <c r="C46" s="43"/>
      <c r="D46" s="43"/>
      <c r="E46" s="43"/>
      <c r="F46" s="43"/>
      <c r="G46" s="43"/>
      <c r="H46" s="43"/>
      <c r="I46" s="43"/>
      <c r="J46" s="43"/>
      <c r="K46" s="43"/>
      <c r="L46" s="43"/>
      <c r="M46" s="43"/>
      <c r="N46" s="43"/>
      <c r="O46" s="43"/>
      <c r="P46" s="43"/>
      <c r="Q46" s="95" t="s">
        <v>126</v>
      </c>
      <c r="R46" s="43"/>
      <c r="S46" s="43"/>
      <c r="T46" s="43"/>
      <c r="U46" s="43"/>
      <c r="V46" s="43"/>
      <c r="W46" s="43"/>
      <c r="X46" s="43"/>
      <c r="Y46" s="43"/>
      <c r="Z46" s="43"/>
    </row>
    <row r="47" ht="12.75" customHeight="1">
      <c r="A47" s="43"/>
      <c r="B47" s="43"/>
      <c r="C47" s="43"/>
      <c r="D47" s="43"/>
      <c r="E47" s="43"/>
      <c r="F47" s="43"/>
      <c r="G47" s="43"/>
      <c r="H47" s="43"/>
      <c r="I47" s="43"/>
      <c r="J47" s="43"/>
      <c r="K47" s="43"/>
      <c r="L47" s="43"/>
      <c r="M47" s="43"/>
      <c r="N47" s="43"/>
      <c r="O47" s="43"/>
      <c r="P47" s="43"/>
      <c r="Q47" s="95" t="s">
        <v>127</v>
      </c>
      <c r="R47" s="43"/>
      <c r="S47" s="43"/>
      <c r="T47" s="43"/>
      <c r="U47" s="43"/>
      <c r="V47" s="43"/>
      <c r="W47" s="43"/>
      <c r="X47" s="43"/>
      <c r="Y47" s="43"/>
      <c r="Z47" s="43"/>
    </row>
    <row r="48" ht="12.75" customHeight="1">
      <c r="A48" s="43"/>
      <c r="B48" s="43"/>
      <c r="C48" s="43"/>
      <c r="D48" s="43"/>
      <c r="E48" s="43"/>
      <c r="F48" s="43"/>
      <c r="G48" s="43"/>
      <c r="H48" s="43"/>
      <c r="I48" s="43"/>
      <c r="J48" s="43"/>
      <c r="K48" s="43"/>
      <c r="L48" s="43"/>
      <c r="M48" s="43"/>
      <c r="N48" s="43"/>
      <c r="O48" s="43"/>
      <c r="P48" s="43"/>
      <c r="Q48" s="95" t="s">
        <v>128</v>
      </c>
      <c r="R48" s="43"/>
      <c r="S48" s="43"/>
      <c r="T48" s="43"/>
      <c r="U48" s="43"/>
      <c r="V48" s="43"/>
      <c r="W48" s="43"/>
      <c r="X48" s="43"/>
      <c r="Y48" s="43"/>
      <c r="Z48" s="43"/>
    </row>
    <row r="49" ht="12.75" customHeight="1">
      <c r="A49" s="43"/>
      <c r="B49" s="43"/>
      <c r="C49" s="43"/>
      <c r="D49" s="43"/>
      <c r="E49" s="43"/>
      <c r="F49" s="43"/>
      <c r="G49" s="43"/>
      <c r="H49" s="43"/>
      <c r="I49" s="43"/>
      <c r="J49" s="43"/>
      <c r="K49" s="43"/>
      <c r="L49" s="43"/>
      <c r="M49" s="43"/>
      <c r="N49" s="43"/>
      <c r="O49" s="43"/>
      <c r="P49" s="43"/>
      <c r="Q49" s="95" t="s">
        <v>129</v>
      </c>
      <c r="R49" s="43"/>
      <c r="S49" s="43"/>
      <c r="T49" s="43"/>
      <c r="U49" s="43"/>
      <c r="V49" s="43"/>
      <c r="W49" s="43"/>
      <c r="X49" s="43"/>
      <c r="Y49" s="43"/>
      <c r="Z49" s="43"/>
    </row>
    <row r="50" ht="12.75" customHeight="1">
      <c r="A50" s="43"/>
      <c r="B50" s="43"/>
      <c r="C50" s="43"/>
      <c r="D50" s="43"/>
      <c r="E50" s="43"/>
      <c r="F50" s="43"/>
      <c r="G50" s="43"/>
      <c r="H50" s="43"/>
      <c r="I50" s="43"/>
      <c r="J50" s="43"/>
      <c r="K50" s="43"/>
      <c r="L50" s="43"/>
      <c r="M50" s="43"/>
      <c r="N50" s="43"/>
      <c r="O50" s="43"/>
      <c r="P50" s="43"/>
      <c r="Q50" s="95" t="s">
        <v>130</v>
      </c>
      <c r="R50" s="43"/>
      <c r="S50" s="43"/>
      <c r="T50" s="43"/>
      <c r="U50" s="43"/>
      <c r="V50" s="43"/>
      <c r="W50" s="43"/>
      <c r="X50" s="43"/>
      <c r="Y50" s="43"/>
      <c r="Z50" s="43"/>
    </row>
    <row r="51" ht="12.75" customHeight="1">
      <c r="A51" s="43"/>
      <c r="B51" s="43"/>
      <c r="C51" s="43"/>
      <c r="D51" s="43"/>
      <c r="E51" s="43"/>
      <c r="F51" s="43"/>
      <c r="G51" s="43"/>
      <c r="H51" s="43"/>
      <c r="I51" s="43"/>
      <c r="J51" s="43"/>
      <c r="K51" s="43"/>
      <c r="L51" s="43"/>
      <c r="M51" s="43"/>
      <c r="N51" s="43"/>
      <c r="O51" s="43"/>
      <c r="P51" s="43"/>
      <c r="Q51" s="95" t="s">
        <v>131</v>
      </c>
      <c r="R51" s="43"/>
      <c r="S51" s="43"/>
      <c r="T51" s="43"/>
      <c r="U51" s="43"/>
      <c r="V51" s="43"/>
      <c r="W51" s="43"/>
      <c r="X51" s="43"/>
      <c r="Y51" s="43"/>
      <c r="Z51" s="43"/>
    </row>
    <row r="52" ht="12.75" customHeight="1">
      <c r="A52" s="43"/>
      <c r="B52" s="43"/>
      <c r="C52" s="43"/>
      <c r="D52" s="43"/>
      <c r="E52" s="43"/>
      <c r="F52" s="43"/>
      <c r="G52" s="43"/>
      <c r="H52" s="43"/>
      <c r="I52" s="43"/>
      <c r="J52" s="43"/>
      <c r="K52" s="43"/>
      <c r="L52" s="43"/>
      <c r="M52" s="43"/>
      <c r="N52" s="43"/>
      <c r="O52" s="43"/>
      <c r="P52" s="43"/>
      <c r="Q52" s="95" t="s">
        <v>132</v>
      </c>
      <c r="R52" s="43"/>
      <c r="S52" s="43"/>
      <c r="T52" s="43"/>
      <c r="U52" s="43"/>
      <c r="V52" s="43"/>
      <c r="W52" s="43"/>
      <c r="X52" s="43"/>
      <c r="Y52" s="43"/>
      <c r="Z52" s="43"/>
    </row>
    <row r="53" ht="12.75" customHeight="1">
      <c r="A53" s="43"/>
      <c r="B53" s="43"/>
      <c r="C53" s="43"/>
      <c r="D53" s="43"/>
      <c r="E53" s="43"/>
      <c r="F53" s="43"/>
      <c r="G53" s="43"/>
      <c r="H53" s="43"/>
      <c r="I53" s="43"/>
      <c r="J53" s="43"/>
      <c r="K53" s="43"/>
      <c r="L53" s="43"/>
      <c r="M53" s="43"/>
      <c r="N53" s="43"/>
      <c r="O53" s="43"/>
      <c r="P53" s="43"/>
      <c r="Q53" s="95" t="s">
        <v>133</v>
      </c>
      <c r="R53" s="43"/>
      <c r="S53" s="43"/>
      <c r="T53" s="43"/>
      <c r="U53" s="43"/>
      <c r="V53" s="43"/>
      <c r="W53" s="43"/>
      <c r="X53" s="43"/>
      <c r="Y53" s="43"/>
      <c r="Z53" s="43"/>
    </row>
    <row r="54" ht="12.75" customHeight="1">
      <c r="A54" s="43"/>
      <c r="B54" s="43"/>
      <c r="C54" s="43"/>
      <c r="D54" s="43"/>
      <c r="E54" s="43"/>
      <c r="F54" s="43"/>
      <c r="G54" s="43"/>
      <c r="H54" s="43"/>
      <c r="I54" s="43"/>
      <c r="J54" s="43"/>
      <c r="K54" s="43"/>
      <c r="L54" s="43"/>
      <c r="M54" s="43"/>
      <c r="N54" s="43"/>
      <c r="O54" s="43"/>
      <c r="P54" s="43"/>
      <c r="Q54" s="95" t="s">
        <v>90</v>
      </c>
      <c r="R54" s="43"/>
      <c r="S54" s="43"/>
      <c r="T54" s="43"/>
      <c r="U54" s="43"/>
      <c r="V54" s="43"/>
      <c r="W54" s="43"/>
      <c r="X54" s="43"/>
      <c r="Y54" s="43"/>
      <c r="Z54" s="43"/>
    </row>
    <row r="55" ht="12.75" customHeight="1">
      <c r="A55" s="43"/>
      <c r="B55" s="43"/>
      <c r="C55" s="43"/>
      <c r="D55" s="43"/>
      <c r="E55" s="43"/>
      <c r="F55" s="43"/>
      <c r="G55" s="43"/>
      <c r="H55" s="43"/>
      <c r="I55" s="43"/>
      <c r="J55" s="43"/>
      <c r="K55" s="43"/>
      <c r="L55" s="43"/>
      <c r="M55" s="43"/>
      <c r="N55" s="43"/>
      <c r="O55" s="43"/>
      <c r="P55" s="43"/>
      <c r="Q55" s="95" t="s">
        <v>134</v>
      </c>
      <c r="R55" s="43"/>
      <c r="S55" s="43"/>
      <c r="T55" s="43"/>
      <c r="U55" s="43"/>
      <c r="V55" s="43"/>
      <c r="W55" s="43"/>
      <c r="X55" s="43"/>
      <c r="Y55" s="43"/>
      <c r="Z55" s="43"/>
    </row>
    <row r="56" ht="12.75" customHeight="1">
      <c r="A56" s="43"/>
      <c r="B56" s="43"/>
      <c r="C56" s="43"/>
      <c r="D56" s="43"/>
      <c r="E56" s="43"/>
      <c r="F56" s="43"/>
      <c r="G56" s="43"/>
      <c r="H56" s="43"/>
      <c r="I56" s="43"/>
      <c r="J56" s="43"/>
      <c r="K56" s="43"/>
      <c r="L56" s="43"/>
      <c r="M56" s="43"/>
      <c r="N56" s="43"/>
      <c r="O56" s="43"/>
      <c r="P56" s="43"/>
      <c r="Q56" s="95" t="s">
        <v>135</v>
      </c>
      <c r="R56" s="43"/>
      <c r="S56" s="43"/>
      <c r="T56" s="43"/>
      <c r="U56" s="43"/>
      <c r="V56" s="43"/>
      <c r="W56" s="43"/>
      <c r="X56" s="43"/>
      <c r="Y56" s="43"/>
      <c r="Z56" s="43"/>
    </row>
    <row r="57" ht="12.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ht="12.75" customHeight="1">
      <c r="A58" s="43"/>
      <c r="B58" s="43"/>
      <c r="C58" s="43"/>
      <c r="D58" s="43"/>
      <c r="E58" s="43"/>
      <c r="F58" s="43"/>
      <c r="G58" s="43"/>
      <c r="H58" s="43"/>
      <c r="I58" s="43"/>
      <c r="J58" s="43"/>
      <c r="K58" s="43"/>
      <c r="L58" s="43"/>
      <c r="M58" s="43"/>
      <c r="N58" s="43"/>
      <c r="O58" s="43"/>
      <c r="P58" s="43"/>
      <c r="Q58" s="164" t="s">
        <v>96</v>
      </c>
      <c r="R58" s="43"/>
      <c r="S58" s="43"/>
      <c r="T58" s="43"/>
      <c r="U58" s="43"/>
      <c r="V58" s="43"/>
      <c r="W58" s="43"/>
      <c r="X58" s="43"/>
      <c r="Y58" s="43"/>
      <c r="Z58" s="43"/>
    </row>
    <row r="59" ht="12.75" customHeight="1">
      <c r="A59" s="43"/>
      <c r="B59" s="43"/>
      <c r="C59" s="43"/>
      <c r="D59" s="43"/>
      <c r="E59" s="43"/>
      <c r="F59" s="43"/>
      <c r="G59" s="43"/>
      <c r="H59" s="43"/>
      <c r="I59" s="43"/>
      <c r="J59" s="43"/>
      <c r="K59" s="43"/>
      <c r="L59" s="43"/>
      <c r="M59" s="43"/>
      <c r="N59" s="43"/>
      <c r="O59" s="43"/>
      <c r="P59" s="43"/>
      <c r="Q59" s="164" t="s">
        <v>96</v>
      </c>
      <c r="R59" s="43"/>
      <c r="S59" s="43"/>
      <c r="T59" s="43"/>
      <c r="U59" s="43"/>
      <c r="V59" s="43"/>
      <c r="W59" s="43"/>
      <c r="X59" s="43"/>
      <c r="Y59" s="43"/>
      <c r="Z59" s="43"/>
    </row>
    <row r="60" ht="12.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ht="12.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ht="12.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ht="12.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ht="12.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ht="12.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ht="12.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ht="12.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ht="12.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ht="12.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ht="12.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ht="12.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ht="12.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ht="12.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ht="12.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ht="12.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ht="12.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ht="12.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ht="12.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ht="12.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ht="12.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ht="12.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ht="12.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ht="12.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ht="12.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ht="12.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ht="12.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ht="12.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ht="12.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ht="12.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ht="12.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ht="12.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ht="12.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ht="12.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ht="12.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ht="12.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ht="12.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ht="12.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ht="12.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ht="12.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2.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2.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2.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2.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2.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2.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2.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2.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2.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2.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2.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2.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2.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2.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2.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2.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2.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2.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2.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2.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2.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2.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2.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2.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2.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2.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2.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2.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2.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2.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2.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2.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2.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2.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2.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2.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2.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2.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2.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2.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2.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2.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2.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2.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2.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2.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2.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2.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2.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2.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2.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2.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2.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2.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2.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2.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2.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2.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2.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2.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2.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2.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2.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2.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2.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2.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2.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2.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2.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2.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2.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2.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2.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2.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2.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2.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2.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2.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2.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2.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2.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2.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2.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2.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2.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2.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2.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2.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2.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2.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2.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2.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2.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2.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2.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2.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2.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2.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2.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2.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2.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2.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2.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2.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2.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2.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2.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2.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2.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2.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2.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2.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2.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2.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2.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2.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2.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2.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2.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2.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2.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2.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2.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2.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2.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2.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2.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2.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2.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2.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2.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2.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2.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2.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2.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2.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2.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2.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2.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2.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2.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2.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2.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2.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2.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2.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2.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2.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2.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2.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2.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2.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2.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2.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2.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2.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2.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2.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2.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2.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2.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2.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2.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2.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2.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2.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2.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2.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2.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2.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2.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2.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2.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2.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2.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2.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2.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2.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2.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2.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2.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2.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2.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2.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2.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2.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2.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2.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2.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2.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2.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2.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2.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2.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2.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2.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2.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2.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2.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2.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2.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2.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2.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2.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2.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2.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2.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2.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2.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2.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2.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2.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2.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2.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2.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2.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2.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2.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2.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2.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2.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2.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2.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2.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2.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2.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2.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2.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2.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2.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2.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2.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2.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2.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2.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2.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2.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2.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2.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2.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2.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2.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2.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2.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2.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2.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2.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2.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2.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2.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2.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2.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2.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2.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2.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2.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2.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2.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2.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2.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2.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2.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2.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2.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2.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2.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2.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2.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2.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2.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2.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2.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2.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2.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2.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2.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2.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2.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2.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2.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2.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2.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2.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2.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2.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2.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2.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2.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2.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2.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2.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2.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2.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2.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2.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2.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2.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2.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2.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2.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2.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2.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2.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2.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2.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2.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2.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2.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2.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2.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2.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2.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2.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2.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2.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2.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2.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2.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2.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2.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2.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2.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2.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2.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2.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2.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2.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2.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2.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2.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2.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2.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2.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2.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2.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2.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2.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2.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2.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2.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2.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2.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2.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2.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2.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2.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2.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2.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2.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2.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2.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2.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2.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2.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2.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2.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2.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2.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2.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2.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2.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2.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2.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2.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2.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2.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2.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2.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2.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2.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2.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2.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2.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2.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2.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2.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2.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2.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2.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2.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2.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2.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2.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2.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2.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2.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2.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2.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2.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2.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2.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2.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2.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2.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2.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2.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2.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2.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2.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2.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2.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2.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2.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2.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2.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2.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2.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2.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2.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2.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2.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2.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2.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2.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2.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2.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2.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2.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2.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2.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2.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2.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2.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2.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2.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2.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2.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2.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2.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2.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2.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2.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2.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2.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2.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2.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2.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2.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2.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2.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2.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2.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2.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2.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2.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2.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2.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2.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2.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2.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2.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2.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2.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2.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2.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2.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2.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2.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2.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2.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2.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2.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2.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2.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2.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2.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2.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2.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2.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2.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2.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2.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2.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2.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2.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2.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2.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2.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2.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2.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2.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2.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2.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2.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2.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2.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2.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2.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2.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2.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2.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2.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2.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2.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2.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2.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2.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2.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2.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2.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2.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2.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2.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2.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2.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2.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2.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2.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2.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2.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2.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2.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2.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2.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2.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2.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2.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2.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2.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2.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2.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2.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2.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2.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2.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2.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2.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2.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2.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2.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2.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2.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2.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2.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2.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2.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2.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2.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2.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2.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2.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2.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2.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2.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2.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2.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2.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2.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2.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2.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2.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2.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2.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2.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2.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2.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2.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2.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2.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2.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2.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2.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2.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2.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2.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2.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2.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2.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2.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2.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2.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2.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2.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2.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2.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2.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2.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2.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2.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2.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2.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2.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2.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2.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2.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2.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2.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2.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2.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2.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2.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2.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2.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2.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2.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2.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2.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2.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2.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2.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2.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2.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2.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2.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2.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2.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2.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2.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2.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2.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2.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2.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2.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2.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2.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2.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2.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2.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2.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2.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2.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2.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2.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2.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2.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2.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2.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2.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2.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2.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2.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2.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2.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2.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2.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2.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2.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2.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2.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2.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2.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2.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2.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2.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2.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2.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2.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2.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2.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2.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2.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2.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2.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2.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2.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2.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2.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2.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2.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2.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2.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2.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2.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2.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2.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2.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2.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2.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2.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2.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2.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2.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2.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2.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2.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2.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2.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2.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2.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2.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2.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2.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2.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2.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2.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2.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2.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2.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2.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2.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2.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2.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2.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2.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2.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2.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2.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2.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2.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2.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2.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2.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2.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2.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2.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2.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2.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2.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2.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2.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2.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2.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2.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2.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2.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2.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2.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2.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2.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2.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2.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2.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2.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2.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2.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2.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2.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2.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2.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2.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2.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2.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2.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2.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2.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2.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2.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2.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2.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2.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2.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2.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2.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2.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2.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2.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2.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2.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2.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2.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2.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2.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2.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2.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2.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2.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2.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2.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2.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74">
    <mergeCell ref="A16:B16"/>
    <mergeCell ref="A17:B17"/>
    <mergeCell ref="A18:A21"/>
    <mergeCell ref="A22:C23"/>
    <mergeCell ref="D22:G22"/>
    <mergeCell ref="H22:K22"/>
    <mergeCell ref="L22:O22"/>
    <mergeCell ref="L23:O23"/>
    <mergeCell ref="A24:O24"/>
    <mergeCell ref="A25:O25"/>
    <mergeCell ref="A26:M26"/>
    <mergeCell ref="N26:O26"/>
    <mergeCell ref="A27:M27"/>
    <mergeCell ref="N27:O27"/>
    <mergeCell ref="A28:M28"/>
    <mergeCell ref="N28:O28"/>
    <mergeCell ref="A29:M29"/>
    <mergeCell ref="N29:O29"/>
    <mergeCell ref="A30:M30"/>
    <mergeCell ref="N30:O30"/>
    <mergeCell ref="N31:O31"/>
    <mergeCell ref="A31:M31"/>
    <mergeCell ref="A32:M32"/>
    <mergeCell ref="N32:O32"/>
    <mergeCell ref="A33:M33"/>
    <mergeCell ref="N33:O33"/>
    <mergeCell ref="A34:M34"/>
    <mergeCell ref="N34:O34"/>
    <mergeCell ref="A38:M38"/>
    <mergeCell ref="A39:M39"/>
    <mergeCell ref="N39:O39"/>
    <mergeCell ref="A40:M40"/>
    <mergeCell ref="N40:O40"/>
    <mergeCell ref="A41:M41"/>
    <mergeCell ref="N41:O41"/>
    <mergeCell ref="A42:O42"/>
    <mergeCell ref="A35:M35"/>
    <mergeCell ref="N35:O35"/>
    <mergeCell ref="A36:M36"/>
    <mergeCell ref="N36:O36"/>
    <mergeCell ref="A37:M37"/>
    <mergeCell ref="N37:O37"/>
    <mergeCell ref="N38:O38"/>
    <mergeCell ref="A1:C2"/>
    <mergeCell ref="D1:O1"/>
    <mergeCell ref="D2:O2"/>
    <mergeCell ref="A3:E3"/>
    <mergeCell ref="F3:O3"/>
    <mergeCell ref="A4:E4"/>
    <mergeCell ref="F4:O4"/>
    <mergeCell ref="H7:H8"/>
    <mergeCell ref="I7:I8"/>
    <mergeCell ref="J7:K8"/>
    <mergeCell ref="L7:O7"/>
    <mergeCell ref="L8:M8"/>
    <mergeCell ref="N8:O8"/>
    <mergeCell ref="F7:G8"/>
    <mergeCell ref="F9:G9"/>
    <mergeCell ref="A5:E5"/>
    <mergeCell ref="F5:O5"/>
    <mergeCell ref="A6:E6"/>
    <mergeCell ref="G6:O6"/>
    <mergeCell ref="A7:D8"/>
    <mergeCell ref="E7:E8"/>
    <mergeCell ref="A9:D9"/>
    <mergeCell ref="J9:O9"/>
    <mergeCell ref="A10:O10"/>
    <mergeCell ref="A11:O11"/>
    <mergeCell ref="A12:O12"/>
    <mergeCell ref="A13:O13"/>
    <mergeCell ref="A14:B14"/>
    <mergeCell ref="A15:B15"/>
    <mergeCell ref="D23:G23"/>
    <mergeCell ref="H23:K23"/>
  </mergeCells>
  <dataValidations>
    <dataValidation type="list" allowBlank="1" showErrorMessage="1" sqref="C15">
      <formula1>$Q$58</formula1>
    </dataValidation>
    <dataValidation type="list" allowBlank="1" showErrorMessage="1" sqref="J9">
      <formula1>$Q$44:$Q$56</formula1>
    </dataValidation>
    <dataValidation type="list" allowBlank="1" showErrorMessage="1" sqref="C16">
      <formula1>$Q$59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86"/>
    <col customWidth="1" min="2" max="2" width="26.86"/>
    <col customWidth="1" min="3" max="3" width="17.86"/>
    <col customWidth="1" min="4" max="4" width="15.14"/>
    <col customWidth="1" min="5" max="5" width="15.43"/>
    <col customWidth="1" min="6" max="6" width="16.0"/>
    <col customWidth="1" min="7" max="8" width="15.14"/>
    <col customWidth="1" min="9" max="11" width="7.71"/>
    <col customWidth="1" min="12" max="12" width="8.29"/>
    <col customWidth="1" min="13" max="14" width="7.71"/>
    <col customWidth="1" min="15" max="15" width="17.0"/>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25.5" customHeight="1">
      <c r="A1" s="37"/>
      <c r="B1" s="38"/>
      <c r="C1" s="39"/>
      <c r="D1" s="40" t="s">
        <v>54</v>
      </c>
      <c r="E1" s="41"/>
      <c r="F1" s="41"/>
      <c r="G1" s="41"/>
      <c r="H1" s="41"/>
      <c r="I1" s="41"/>
      <c r="J1" s="41"/>
      <c r="K1" s="41"/>
      <c r="L1" s="41"/>
      <c r="M1" s="41"/>
      <c r="N1" s="41"/>
      <c r="O1" s="42"/>
      <c r="P1" s="43"/>
      <c r="Q1" s="43"/>
      <c r="R1" s="43"/>
      <c r="S1" s="43"/>
      <c r="T1" s="43"/>
      <c r="U1" s="43"/>
      <c r="V1" s="43"/>
      <c r="W1" s="43"/>
      <c r="X1" s="43"/>
      <c r="Y1" s="43"/>
      <c r="Z1" s="43"/>
    </row>
    <row r="2" ht="22.5" customHeight="1">
      <c r="A2" s="45"/>
      <c r="B2" s="46"/>
      <c r="C2" s="47"/>
      <c r="D2" s="48" t="s">
        <v>1</v>
      </c>
      <c r="E2" s="49"/>
      <c r="F2" s="49"/>
      <c r="G2" s="49"/>
      <c r="H2" s="49"/>
      <c r="I2" s="49"/>
      <c r="J2" s="49"/>
      <c r="K2" s="49"/>
      <c r="L2" s="49"/>
      <c r="M2" s="49"/>
      <c r="N2" s="49"/>
      <c r="O2" s="50"/>
      <c r="P2" s="43"/>
      <c r="Q2" s="43"/>
      <c r="R2" s="43"/>
      <c r="S2" s="43"/>
      <c r="T2" s="43"/>
      <c r="U2" s="43"/>
      <c r="V2" s="43"/>
      <c r="W2" s="43"/>
      <c r="X2" s="43"/>
      <c r="Y2" s="43"/>
      <c r="Z2" s="43"/>
    </row>
    <row r="3" ht="13.5" customHeight="1">
      <c r="A3" s="51" t="s">
        <v>60</v>
      </c>
      <c r="B3" s="52"/>
      <c r="C3" s="52"/>
      <c r="D3" s="52"/>
      <c r="E3" s="53"/>
      <c r="F3" s="54" t="str">
        <f>'SET-G. Financiera'!J3</f>
        <v>GESTIÓN FINANCIERA</v>
      </c>
      <c r="G3" s="52"/>
      <c r="H3" s="52"/>
      <c r="I3" s="52"/>
      <c r="J3" s="52"/>
      <c r="K3" s="52"/>
      <c r="L3" s="52"/>
      <c r="M3" s="52"/>
      <c r="N3" s="52"/>
      <c r="O3" s="55"/>
      <c r="P3" s="43"/>
      <c r="Q3" s="43"/>
      <c r="R3" s="43"/>
      <c r="S3" s="43"/>
      <c r="T3" s="43"/>
      <c r="U3" s="43"/>
      <c r="V3" s="43"/>
      <c r="W3" s="43"/>
      <c r="X3" s="43"/>
      <c r="Y3" s="43"/>
      <c r="Z3" s="43"/>
    </row>
    <row r="4" ht="15.75" customHeight="1">
      <c r="A4" s="56" t="s">
        <v>4</v>
      </c>
      <c r="B4" s="57"/>
      <c r="C4" s="57"/>
      <c r="D4" s="57"/>
      <c r="E4" s="58"/>
      <c r="F4" s="59" t="str">
        <f>'SET-G. Financiera'!$B8</f>
        <v>Apalancamiento</v>
      </c>
      <c r="G4" s="57"/>
      <c r="H4" s="57"/>
      <c r="I4" s="57"/>
      <c r="J4" s="57"/>
      <c r="K4" s="57"/>
      <c r="L4" s="57"/>
      <c r="M4" s="57"/>
      <c r="N4" s="57"/>
      <c r="O4" s="60"/>
      <c r="P4" s="43"/>
      <c r="Q4" s="43"/>
      <c r="R4" s="43"/>
      <c r="S4" s="43"/>
      <c r="T4" s="43"/>
      <c r="U4" s="43"/>
      <c r="V4" s="43"/>
      <c r="W4" s="43"/>
      <c r="X4" s="43"/>
      <c r="Y4" s="43"/>
      <c r="Z4" s="43"/>
    </row>
    <row r="5" ht="15.75" customHeight="1">
      <c r="A5" s="56" t="s">
        <v>65</v>
      </c>
      <c r="B5" s="57"/>
      <c r="C5" s="57"/>
      <c r="D5" s="57"/>
      <c r="E5" s="58"/>
      <c r="F5" s="62" t="str">
        <f>'SET-G. Financiera'!F8</f>
        <v>Eficacia</v>
      </c>
      <c r="G5" s="57"/>
      <c r="H5" s="57"/>
      <c r="I5" s="57"/>
      <c r="J5" s="57"/>
      <c r="K5" s="57"/>
      <c r="L5" s="57"/>
      <c r="M5" s="57"/>
      <c r="N5" s="57"/>
      <c r="O5" s="60"/>
      <c r="P5" s="43"/>
      <c r="Q5" s="43"/>
      <c r="R5" s="43"/>
      <c r="S5" s="43"/>
      <c r="T5" s="43"/>
      <c r="U5" s="43"/>
      <c r="V5" s="43"/>
      <c r="W5" s="43"/>
      <c r="X5" s="43"/>
      <c r="Y5" s="43"/>
      <c r="Z5" s="43"/>
    </row>
    <row r="6" ht="17.25" customHeight="1">
      <c r="A6" s="65" t="s">
        <v>69</v>
      </c>
      <c r="B6" s="67"/>
      <c r="C6" s="67"/>
      <c r="D6" s="67"/>
      <c r="E6" s="68"/>
      <c r="F6" s="69" t="s">
        <v>70</v>
      </c>
      <c r="G6" s="70" t="str">
        <f>'SET-G. Financiera'!A8</f>
        <v>IN04</v>
      </c>
      <c r="H6" s="67"/>
      <c r="I6" s="67"/>
      <c r="J6" s="67"/>
      <c r="K6" s="67"/>
      <c r="L6" s="67"/>
      <c r="M6" s="67"/>
      <c r="N6" s="67"/>
      <c r="O6" s="71"/>
      <c r="P6" s="43"/>
      <c r="Q6" s="43"/>
      <c r="R6" s="43"/>
      <c r="S6" s="43"/>
      <c r="T6" s="43"/>
      <c r="U6" s="43"/>
      <c r="V6" s="43"/>
      <c r="W6" s="43"/>
      <c r="X6" s="43"/>
      <c r="Y6" s="43"/>
      <c r="Z6" s="43"/>
    </row>
    <row r="7" ht="12.75" customHeight="1">
      <c r="A7" s="72" t="s">
        <v>71</v>
      </c>
      <c r="B7" s="38"/>
      <c r="C7" s="38"/>
      <c r="D7" s="73"/>
      <c r="E7" s="74" t="s">
        <v>72</v>
      </c>
      <c r="F7" s="75" t="s">
        <v>73</v>
      </c>
      <c r="G7" s="73"/>
      <c r="H7" s="74" t="s">
        <v>74</v>
      </c>
      <c r="I7" s="74" t="s">
        <v>79</v>
      </c>
      <c r="J7" s="75" t="s">
        <v>84</v>
      </c>
      <c r="K7" s="73"/>
      <c r="L7" s="77" t="s">
        <v>85</v>
      </c>
      <c r="M7" s="52"/>
      <c r="N7" s="52"/>
      <c r="O7" s="55"/>
      <c r="P7" s="43"/>
      <c r="Q7" s="43"/>
      <c r="R7" s="43"/>
      <c r="S7" s="43"/>
      <c r="T7" s="43"/>
      <c r="U7" s="43"/>
      <c r="V7" s="43"/>
      <c r="W7" s="43"/>
      <c r="X7" s="43"/>
      <c r="Y7" s="43"/>
      <c r="Z7" s="43"/>
    </row>
    <row r="8" ht="46.5" customHeight="1">
      <c r="A8" s="79"/>
      <c r="B8" s="80"/>
      <c r="C8" s="80"/>
      <c r="D8" s="81"/>
      <c r="E8" s="82"/>
      <c r="F8" s="83"/>
      <c r="G8" s="81"/>
      <c r="H8" s="82"/>
      <c r="I8" s="82"/>
      <c r="J8" s="83"/>
      <c r="K8" s="81"/>
      <c r="L8" s="85" t="s">
        <v>86</v>
      </c>
      <c r="M8" s="58"/>
      <c r="N8" s="85" t="s">
        <v>87</v>
      </c>
      <c r="O8" s="60"/>
      <c r="P8" s="43"/>
      <c r="Q8" s="43"/>
      <c r="R8" s="43"/>
      <c r="S8" s="43"/>
      <c r="T8" s="43"/>
      <c r="U8" s="43"/>
      <c r="V8" s="43"/>
      <c r="W8" s="43"/>
      <c r="X8" s="43"/>
      <c r="Y8" s="43"/>
      <c r="Z8" s="43"/>
    </row>
    <row r="9" ht="56.25" customHeight="1">
      <c r="A9" s="86" t="str">
        <f>'SET-G. Financiera'!$C8</f>
        <v>Reflejar el grado de apalancamiento que corresponde a la participación de los acreedores en los activos de la empresa. Mientras más alto sea este índice mayor es el apalancamiento financiero de la empresa. La meta es que a partir de incrementar los ingresos se pontecialice la utilidad.</v>
      </c>
      <c r="B9" s="67"/>
      <c r="C9" s="67"/>
      <c r="D9" s="68"/>
      <c r="E9" s="87" t="s">
        <v>88</v>
      </c>
      <c r="F9" s="88" t="str">
        <f>'SET-G. Financiera'!$D8</f>
        <v>Pasivo Total / Patrimonio.</v>
      </c>
      <c r="G9" s="68"/>
      <c r="H9" s="90">
        <f>+C16</f>
        <v>0.031</v>
      </c>
      <c r="I9" s="93" t="str">
        <f>'SET-G. Financiera'!$E8</f>
        <v>Mensual</v>
      </c>
      <c r="J9" s="96" t="s">
        <v>90</v>
      </c>
      <c r="K9" s="67"/>
      <c r="L9" s="67"/>
      <c r="M9" s="67"/>
      <c r="N9" s="67"/>
      <c r="O9" s="71"/>
      <c r="P9" s="43"/>
      <c r="Q9" s="43"/>
      <c r="R9" s="43"/>
      <c r="S9" s="43"/>
      <c r="T9" s="43"/>
      <c r="U9" s="43"/>
      <c r="V9" s="43"/>
      <c r="W9" s="43"/>
      <c r="X9" s="43"/>
      <c r="Y9" s="43"/>
      <c r="Z9" s="43"/>
    </row>
    <row r="10" ht="13.5" customHeight="1">
      <c r="A10" s="98" t="s">
        <v>91</v>
      </c>
      <c r="B10" s="41"/>
      <c r="C10" s="41"/>
      <c r="D10" s="41"/>
      <c r="E10" s="41"/>
      <c r="F10" s="41"/>
      <c r="G10" s="41"/>
      <c r="H10" s="41"/>
      <c r="I10" s="41"/>
      <c r="J10" s="41"/>
      <c r="K10" s="41"/>
      <c r="L10" s="41"/>
      <c r="M10" s="41"/>
      <c r="N10" s="41"/>
      <c r="O10" s="42"/>
      <c r="P10" s="43"/>
      <c r="Q10" s="43"/>
      <c r="R10" s="43"/>
      <c r="S10" s="43"/>
      <c r="T10" s="43"/>
      <c r="U10" s="43"/>
      <c r="V10" s="43"/>
      <c r="W10" s="43"/>
      <c r="X10" s="43"/>
      <c r="Y10" s="43"/>
      <c r="Z10" s="43"/>
    </row>
    <row r="11" ht="21.75" customHeight="1">
      <c r="A11" s="99"/>
      <c r="B11" s="46"/>
      <c r="C11" s="46"/>
      <c r="D11" s="46"/>
      <c r="E11" s="46"/>
      <c r="F11" s="46"/>
      <c r="G11" s="46"/>
      <c r="H11" s="46"/>
      <c r="I11" s="46"/>
      <c r="J11" s="46"/>
      <c r="K11" s="46"/>
      <c r="L11" s="46"/>
      <c r="M11" s="46"/>
      <c r="N11" s="46"/>
      <c r="O11" s="47"/>
      <c r="P11" s="43"/>
      <c r="Q11" s="43"/>
      <c r="R11" s="43"/>
      <c r="S11" s="43"/>
      <c r="T11" s="43"/>
      <c r="U11" s="43"/>
      <c r="V11" s="43"/>
      <c r="W11" s="43"/>
      <c r="X11" s="43"/>
      <c r="Y11" s="43"/>
      <c r="Z11" s="43"/>
    </row>
    <row r="12" ht="15.0" customHeight="1">
      <c r="A12" s="101" t="s">
        <v>92</v>
      </c>
      <c r="B12" s="41"/>
      <c r="C12" s="41"/>
      <c r="D12" s="41"/>
      <c r="E12" s="41"/>
      <c r="F12" s="41"/>
      <c r="G12" s="41"/>
      <c r="H12" s="41"/>
      <c r="I12" s="41"/>
      <c r="J12" s="41"/>
      <c r="K12" s="41"/>
      <c r="L12" s="41"/>
      <c r="M12" s="41"/>
      <c r="N12" s="41"/>
      <c r="O12" s="42"/>
      <c r="P12" s="43"/>
      <c r="Q12" s="43"/>
      <c r="R12" s="43"/>
      <c r="S12" s="43"/>
      <c r="T12" s="43"/>
      <c r="U12" s="43"/>
      <c r="V12" s="104"/>
      <c r="W12" s="105"/>
      <c r="X12" s="105"/>
      <c r="Y12" s="43"/>
      <c r="Z12" s="43"/>
    </row>
    <row r="13" ht="16.5" customHeight="1">
      <c r="A13" s="106" t="s">
        <v>93</v>
      </c>
      <c r="B13" s="52"/>
      <c r="C13" s="52"/>
      <c r="D13" s="52"/>
      <c r="E13" s="52"/>
      <c r="F13" s="52"/>
      <c r="G13" s="52"/>
      <c r="H13" s="52"/>
      <c r="I13" s="52"/>
      <c r="J13" s="52"/>
      <c r="K13" s="52"/>
      <c r="L13" s="52"/>
      <c r="M13" s="52"/>
      <c r="N13" s="52"/>
      <c r="O13" s="55"/>
      <c r="P13" s="43"/>
      <c r="Q13" s="43"/>
      <c r="R13" s="43"/>
      <c r="S13" s="43"/>
      <c r="T13" s="43"/>
      <c r="U13" s="43"/>
      <c r="V13" s="104"/>
      <c r="W13" s="107"/>
      <c r="X13" s="107"/>
      <c r="Y13" s="43"/>
      <c r="Z13" s="43"/>
    </row>
    <row r="14" ht="16.5" customHeight="1">
      <c r="A14" s="108" t="s">
        <v>94</v>
      </c>
      <c r="B14" s="58"/>
      <c r="C14" s="109" t="s">
        <v>17</v>
      </c>
      <c r="D14" s="109" t="s">
        <v>18</v>
      </c>
      <c r="E14" s="109" t="s">
        <v>19</v>
      </c>
      <c r="F14" s="109" t="s">
        <v>20</v>
      </c>
      <c r="G14" s="109" t="s">
        <v>21</v>
      </c>
      <c r="H14" s="109" t="s">
        <v>22</v>
      </c>
      <c r="I14" s="109" t="s">
        <v>23</v>
      </c>
      <c r="J14" s="109" t="s">
        <v>24</v>
      </c>
      <c r="K14" s="109" t="s">
        <v>25</v>
      </c>
      <c r="L14" s="109" t="s">
        <v>26</v>
      </c>
      <c r="M14" s="109" t="s">
        <v>27</v>
      </c>
      <c r="N14" s="109" t="s">
        <v>28</v>
      </c>
      <c r="O14" s="110" t="s">
        <v>95</v>
      </c>
      <c r="P14" s="43"/>
      <c r="Q14" s="43"/>
      <c r="R14" s="43"/>
      <c r="S14" s="43"/>
      <c r="T14" s="43"/>
      <c r="U14" s="43"/>
      <c r="V14" s="104"/>
      <c r="W14" s="107"/>
      <c r="X14" s="107"/>
      <c r="Y14" s="43"/>
      <c r="Z14" s="43"/>
    </row>
    <row r="15" ht="16.5" customHeight="1">
      <c r="A15" s="56" t="s">
        <v>10</v>
      </c>
      <c r="B15" s="58"/>
      <c r="C15" s="111">
        <v>0.032</v>
      </c>
      <c r="D15" s="113">
        <f t="shared" ref="D15:O15" si="1">$C$15</f>
        <v>0.032</v>
      </c>
      <c r="E15" s="113">
        <f t="shared" si="1"/>
        <v>0.032</v>
      </c>
      <c r="F15" s="113">
        <f t="shared" si="1"/>
        <v>0.032</v>
      </c>
      <c r="G15" s="113">
        <f t="shared" si="1"/>
        <v>0.032</v>
      </c>
      <c r="H15" s="113">
        <f t="shared" si="1"/>
        <v>0.032</v>
      </c>
      <c r="I15" s="113">
        <f t="shared" si="1"/>
        <v>0.032</v>
      </c>
      <c r="J15" s="113">
        <f t="shared" si="1"/>
        <v>0.032</v>
      </c>
      <c r="K15" s="113">
        <f t="shared" si="1"/>
        <v>0.032</v>
      </c>
      <c r="L15" s="113">
        <f t="shared" si="1"/>
        <v>0.032</v>
      </c>
      <c r="M15" s="113">
        <f t="shared" si="1"/>
        <v>0.032</v>
      </c>
      <c r="N15" s="113">
        <f t="shared" si="1"/>
        <v>0.032</v>
      </c>
      <c r="O15" s="115">
        <f t="shared" si="1"/>
        <v>0.032</v>
      </c>
      <c r="P15" s="43"/>
      <c r="Q15" s="43"/>
      <c r="R15" s="43"/>
      <c r="S15" s="43"/>
      <c r="T15" s="43"/>
      <c r="U15" s="43"/>
      <c r="V15" s="104"/>
      <c r="W15" s="107"/>
      <c r="X15" s="107"/>
      <c r="Y15" s="43"/>
      <c r="Z15" s="43"/>
    </row>
    <row r="16" ht="17.25" customHeight="1">
      <c r="A16" s="56" t="s">
        <v>97</v>
      </c>
      <c r="B16" s="58"/>
      <c r="C16" s="111">
        <v>0.031</v>
      </c>
      <c r="D16" s="113">
        <f t="shared" ref="D16:O16" si="2">$C$16</f>
        <v>0.031</v>
      </c>
      <c r="E16" s="113">
        <f t="shared" si="2"/>
        <v>0.031</v>
      </c>
      <c r="F16" s="113">
        <f t="shared" si="2"/>
        <v>0.031</v>
      </c>
      <c r="G16" s="113">
        <f t="shared" si="2"/>
        <v>0.031</v>
      </c>
      <c r="H16" s="113">
        <f t="shared" si="2"/>
        <v>0.031</v>
      </c>
      <c r="I16" s="113">
        <f t="shared" si="2"/>
        <v>0.031</v>
      </c>
      <c r="J16" s="113">
        <f t="shared" si="2"/>
        <v>0.031</v>
      </c>
      <c r="K16" s="113">
        <f t="shared" si="2"/>
        <v>0.031</v>
      </c>
      <c r="L16" s="113">
        <f t="shared" si="2"/>
        <v>0.031</v>
      </c>
      <c r="M16" s="113">
        <f t="shared" si="2"/>
        <v>0.031</v>
      </c>
      <c r="N16" s="113">
        <f t="shared" si="2"/>
        <v>0.031</v>
      </c>
      <c r="O16" s="115">
        <f t="shared" si="2"/>
        <v>0.031</v>
      </c>
      <c r="P16" s="43"/>
      <c r="Q16" s="43"/>
      <c r="R16" s="43"/>
      <c r="S16" s="43"/>
      <c r="T16" s="43"/>
      <c r="U16" s="43"/>
      <c r="V16" s="104"/>
      <c r="W16" s="107"/>
      <c r="X16" s="107"/>
      <c r="Y16" s="43"/>
      <c r="Z16" s="43"/>
    </row>
    <row r="17" ht="17.25" customHeight="1">
      <c r="A17" s="117" t="s">
        <v>98</v>
      </c>
      <c r="B17" s="58"/>
      <c r="C17" s="119">
        <f t="shared" ref="C17:N17" si="3">IF((C19),(C18/C19)/100,"-")</f>
        <v>0.04665729506</v>
      </c>
      <c r="D17" s="119">
        <f t="shared" si="3"/>
        <v>0.06213440171</v>
      </c>
      <c r="E17" s="119">
        <f t="shared" si="3"/>
        <v>0.05864867868</v>
      </c>
      <c r="F17" s="119">
        <f t="shared" si="3"/>
        <v>0.0641050324</v>
      </c>
      <c r="G17" s="119">
        <f t="shared" si="3"/>
        <v>0.06742194949</v>
      </c>
      <c r="H17" s="119">
        <f t="shared" si="3"/>
        <v>0.07415336157</v>
      </c>
      <c r="I17" s="119" t="str">
        <f t="shared" si="3"/>
        <v>-</v>
      </c>
      <c r="J17" s="119" t="str">
        <f t="shared" si="3"/>
        <v>-</v>
      </c>
      <c r="K17" s="119" t="str">
        <f t="shared" si="3"/>
        <v>-</v>
      </c>
      <c r="L17" s="119" t="str">
        <f t="shared" si="3"/>
        <v>-</v>
      </c>
      <c r="M17" s="119" t="str">
        <f t="shared" si="3"/>
        <v>-</v>
      </c>
      <c r="N17" s="119" t="str">
        <f t="shared" si="3"/>
        <v>-</v>
      </c>
      <c r="O17" s="126">
        <f>IF((O19),O18/O19,"-")/100</f>
        <v>0.06103758164</v>
      </c>
      <c r="P17" s="43"/>
      <c r="Q17" s="43"/>
      <c r="R17" s="43"/>
      <c r="S17" s="43"/>
      <c r="T17" s="43"/>
      <c r="U17" s="43"/>
      <c r="V17" s="104"/>
      <c r="W17" s="107"/>
      <c r="X17" s="107"/>
      <c r="Y17" s="43"/>
      <c r="Z17" s="43"/>
    </row>
    <row r="18" ht="18.75" customHeight="1">
      <c r="A18" s="122" t="s">
        <v>99</v>
      </c>
      <c r="B18" s="123" t="s">
        <v>102</v>
      </c>
      <c r="C18" s="125">
        <v>4.1960136705E10</v>
      </c>
      <c r="D18" s="125">
        <v>4.5830397808E10</v>
      </c>
      <c r="E18" s="125">
        <v>4.3934542611E10</v>
      </c>
      <c r="F18" s="125">
        <v>4.5579703398E10</v>
      </c>
      <c r="G18" s="125">
        <v>4.4583834001E10</v>
      </c>
      <c r="H18" s="125">
        <v>4.2461624861E10</v>
      </c>
      <c r="I18" s="125"/>
      <c r="J18" s="125"/>
      <c r="K18" s="125"/>
      <c r="L18" s="125"/>
      <c r="M18" s="125"/>
      <c r="N18" s="125"/>
      <c r="O18" s="127">
        <f t="shared" ref="O18:O19" si="4">SUM(C18:N18)</f>
        <v>264350239384</v>
      </c>
      <c r="P18" s="43"/>
      <c r="Q18" s="43"/>
      <c r="R18" s="43"/>
      <c r="S18" s="43"/>
      <c r="T18" s="43"/>
      <c r="U18" s="43"/>
      <c r="V18" s="104"/>
      <c r="W18" s="107"/>
      <c r="X18" s="107"/>
      <c r="Y18" s="43"/>
      <c r="Z18" s="43"/>
    </row>
    <row r="19" ht="18.0" customHeight="1">
      <c r="A19" s="128"/>
      <c r="B19" s="123" t="s">
        <v>104</v>
      </c>
      <c r="C19" s="125">
        <v>8.993263893E9</v>
      </c>
      <c r="D19" s="125">
        <v>7.376010156E9</v>
      </c>
      <c r="E19" s="125">
        <v>7.491139374E9</v>
      </c>
      <c r="F19" s="125">
        <v>7.11015995E9</v>
      </c>
      <c r="G19" s="125">
        <v>6.612658687E9</v>
      </c>
      <c r="H19" s="125">
        <v>5.72619015E9</v>
      </c>
      <c r="I19" s="125"/>
      <c r="J19" s="125"/>
      <c r="K19" s="125"/>
      <c r="L19" s="125"/>
      <c r="M19" s="125"/>
      <c r="N19" s="125"/>
      <c r="O19" s="127">
        <f t="shared" si="4"/>
        <v>43309422210</v>
      </c>
      <c r="P19" s="43"/>
      <c r="Q19" s="43"/>
      <c r="R19" s="43"/>
      <c r="S19" s="43"/>
      <c r="T19" s="43"/>
      <c r="U19" s="43"/>
      <c r="V19" s="104"/>
      <c r="W19" s="107"/>
      <c r="X19" s="107"/>
      <c r="Y19" s="43"/>
      <c r="Z19" s="43"/>
    </row>
    <row r="20" ht="17.25" customHeight="1">
      <c r="A20" s="128"/>
      <c r="B20" s="130"/>
      <c r="C20" s="129"/>
      <c r="D20" s="129"/>
      <c r="E20" s="129"/>
      <c r="F20" s="129"/>
      <c r="G20" s="129"/>
      <c r="H20" s="129"/>
      <c r="I20" s="129"/>
      <c r="J20" s="129"/>
      <c r="K20" s="129"/>
      <c r="L20" s="129"/>
      <c r="M20" s="129"/>
      <c r="N20" s="129"/>
      <c r="O20" s="131"/>
      <c r="P20" s="43"/>
      <c r="Q20" s="43"/>
      <c r="R20" s="43"/>
      <c r="S20" s="43"/>
      <c r="T20" s="43"/>
      <c r="U20" s="43"/>
      <c r="V20" s="104"/>
      <c r="W20" s="107"/>
      <c r="X20" s="107"/>
      <c r="Y20" s="43"/>
      <c r="Z20" s="43"/>
    </row>
    <row r="21" ht="18.0" customHeight="1">
      <c r="A21" s="132"/>
      <c r="B21" s="133" t="s">
        <v>105</v>
      </c>
      <c r="C21" s="134"/>
      <c r="D21" s="134"/>
      <c r="E21" s="134"/>
      <c r="F21" s="134"/>
      <c r="G21" s="134"/>
      <c r="H21" s="134"/>
      <c r="I21" s="134"/>
      <c r="J21" s="134"/>
      <c r="K21" s="134"/>
      <c r="L21" s="134"/>
      <c r="M21" s="134"/>
      <c r="N21" s="134"/>
      <c r="O21" s="135"/>
      <c r="P21" s="43"/>
      <c r="Q21" s="43"/>
      <c r="R21" s="43"/>
      <c r="S21" s="43"/>
      <c r="T21" s="43"/>
      <c r="U21" s="43"/>
      <c r="V21" s="104"/>
      <c r="W21" s="107"/>
      <c r="X21" s="107"/>
      <c r="Y21" s="43"/>
      <c r="Z21" s="43"/>
    </row>
    <row r="22" ht="14.25" customHeight="1">
      <c r="A22" s="137" t="s">
        <v>107</v>
      </c>
      <c r="B22" s="38"/>
      <c r="C22" s="73"/>
      <c r="D22" s="141" t="str">
        <f>'SET-G. Financiera'!$G8</f>
        <v>Menor a 5%</v>
      </c>
      <c r="E22" s="139"/>
      <c r="F22" s="139"/>
      <c r="G22" s="140"/>
      <c r="H22" s="141" t="str">
        <f>'SET-G. Financiera'!$H8</f>
        <v>Entre 5% y 10%</v>
      </c>
      <c r="I22" s="139"/>
      <c r="J22" s="139"/>
      <c r="K22" s="140"/>
      <c r="L22" s="141" t="str">
        <f>'SET-G. Financiera'!$I8</f>
        <v>Superior al 10%</v>
      </c>
      <c r="M22" s="139"/>
      <c r="N22" s="139"/>
      <c r="O22" s="140"/>
      <c r="P22" s="43"/>
      <c r="Q22" s="43"/>
      <c r="R22" s="43"/>
      <c r="S22" s="43"/>
      <c r="T22" s="43"/>
      <c r="U22" s="43"/>
      <c r="V22" s="104"/>
      <c r="W22" s="107"/>
      <c r="X22" s="107"/>
      <c r="Y22" s="43"/>
      <c r="Z22" s="43"/>
    </row>
    <row r="23" ht="33.0" customHeight="1">
      <c r="A23" s="45"/>
      <c r="B23" s="46"/>
      <c r="C23" s="142"/>
      <c r="D23" s="143" t="s">
        <v>13</v>
      </c>
      <c r="E23" s="49"/>
      <c r="F23" s="49"/>
      <c r="G23" s="144"/>
      <c r="H23" s="145" t="s">
        <v>14</v>
      </c>
      <c r="I23" s="49"/>
      <c r="J23" s="49"/>
      <c r="K23" s="144"/>
      <c r="L23" s="146" t="s">
        <v>15</v>
      </c>
      <c r="M23" s="49"/>
      <c r="N23" s="49"/>
      <c r="O23" s="50"/>
      <c r="P23" s="43"/>
      <c r="Q23" s="43"/>
      <c r="R23" s="43"/>
      <c r="S23" s="43"/>
      <c r="T23" s="43"/>
      <c r="U23" s="43"/>
      <c r="V23" s="104"/>
      <c r="W23" s="107"/>
      <c r="X23" s="107"/>
      <c r="Y23" s="43"/>
      <c r="Z23" s="43"/>
    </row>
    <row r="24" ht="15.75" customHeight="1">
      <c r="A24" s="147" t="s">
        <v>108</v>
      </c>
      <c r="B24" s="49"/>
      <c r="C24" s="49"/>
      <c r="D24" s="49"/>
      <c r="E24" s="49"/>
      <c r="F24" s="49"/>
      <c r="G24" s="49"/>
      <c r="H24" s="49"/>
      <c r="I24" s="49"/>
      <c r="J24" s="49"/>
      <c r="K24" s="49"/>
      <c r="L24" s="49"/>
      <c r="M24" s="49"/>
      <c r="N24" s="49"/>
      <c r="O24" s="50"/>
      <c r="P24" s="43"/>
      <c r="Q24" s="43"/>
      <c r="R24" s="43"/>
      <c r="S24" s="43"/>
      <c r="T24" s="43"/>
      <c r="U24" s="43"/>
      <c r="V24" s="104"/>
      <c r="W24" s="107"/>
      <c r="X24" s="107"/>
      <c r="Y24" s="43"/>
      <c r="Z24" s="43"/>
    </row>
    <row r="25" ht="264.75" customHeight="1">
      <c r="A25" s="148"/>
      <c r="B25" s="139"/>
      <c r="C25" s="139"/>
      <c r="D25" s="139"/>
      <c r="E25" s="139"/>
      <c r="F25" s="139"/>
      <c r="G25" s="139"/>
      <c r="H25" s="139"/>
      <c r="I25" s="139"/>
      <c r="J25" s="139"/>
      <c r="K25" s="139"/>
      <c r="L25" s="139"/>
      <c r="M25" s="139"/>
      <c r="N25" s="139"/>
      <c r="O25" s="140"/>
      <c r="P25" s="43"/>
      <c r="Q25" s="43"/>
      <c r="R25" s="43"/>
      <c r="S25" s="43"/>
      <c r="T25" s="43"/>
      <c r="U25" s="43"/>
      <c r="V25" s="104"/>
      <c r="W25" s="43"/>
      <c r="X25" s="43"/>
      <c r="Y25" s="43"/>
      <c r="Z25" s="43"/>
    </row>
    <row r="26" ht="15.0" customHeight="1">
      <c r="A26" s="150" t="s">
        <v>109</v>
      </c>
      <c r="B26" s="52"/>
      <c r="C26" s="52"/>
      <c r="D26" s="52"/>
      <c r="E26" s="52"/>
      <c r="F26" s="52"/>
      <c r="G26" s="52"/>
      <c r="H26" s="52"/>
      <c r="I26" s="52"/>
      <c r="J26" s="52"/>
      <c r="K26" s="52"/>
      <c r="L26" s="52"/>
      <c r="M26" s="53"/>
      <c r="N26" s="151" t="s">
        <v>112</v>
      </c>
      <c r="O26" s="55"/>
      <c r="P26" s="43"/>
      <c r="Q26" s="43"/>
      <c r="R26" s="43"/>
      <c r="S26" s="43"/>
      <c r="T26" s="43"/>
      <c r="U26" s="43"/>
      <c r="V26" s="43"/>
      <c r="W26" s="43"/>
      <c r="X26" s="43"/>
      <c r="Y26" s="43"/>
      <c r="Z26" s="43"/>
    </row>
    <row r="27" ht="20.25" hidden="1" customHeight="1">
      <c r="A27" s="152"/>
      <c r="B27" s="57"/>
      <c r="C27" s="57"/>
      <c r="D27" s="57"/>
      <c r="E27" s="57"/>
      <c r="F27" s="57"/>
      <c r="G27" s="57"/>
      <c r="H27" s="57"/>
      <c r="I27" s="57"/>
      <c r="J27" s="57"/>
      <c r="K27" s="57"/>
      <c r="L27" s="57"/>
      <c r="M27" s="58"/>
      <c r="N27" s="153">
        <v>42005.0</v>
      </c>
      <c r="O27" s="60"/>
      <c r="P27" s="43"/>
      <c r="Q27" s="43"/>
      <c r="R27" s="43"/>
      <c r="S27" s="43"/>
      <c r="T27" s="43"/>
      <c r="U27" s="43"/>
      <c r="V27" s="43"/>
      <c r="W27" s="43"/>
      <c r="X27" s="43"/>
      <c r="Y27" s="43"/>
      <c r="Z27" s="43"/>
    </row>
    <row r="28" ht="20.25" hidden="1" customHeight="1">
      <c r="A28" s="152"/>
      <c r="B28" s="57"/>
      <c r="C28" s="57"/>
      <c r="D28" s="57"/>
      <c r="E28" s="57"/>
      <c r="F28" s="57"/>
      <c r="G28" s="57"/>
      <c r="H28" s="57"/>
      <c r="I28" s="57"/>
      <c r="J28" s="57"/>
      <c r="K28" s="57"/>
      <c r="L28" s="57"/>
      <c r="M28" s="58"/>
      <c r="N28" s="153">
        <v>42036.0</v>
      </c>
      <c r="O28" s="60"/>
      <c r="P28" s="43"/>
      <c r="Q28" s="43"/>
      <c r="R28" s="43"/>
      <c r="S28" s="43"/>
      <c r="T28" s="43"/>
      <c r="U28" s="43"/>
      <c r="V28" s="43"/>
      <c r="W28" s="43"/>
      <c r="X28" s="43"/>
      <c r="Y28" s="43"/>
      <c r="Z28" s="43"/>
    </row>
    <row r="29" ht="20.25" hidden="1" customHeight="1">
      <c r="A29" s="152"/>
      <c r="B29" s="57"/>
      <c r="C29" s="57"/>
      <c r="D29" s="57"/>
      <c r="E29" s="57"/>
      <c r="F29" s="57"/>
      <c r="G29" s="57"/>
      <c r="H29" s="57"/>
      <c r="I29" s="57"/>
      <c r="J29" s="57"/>
      <c r="K29" s="57"/>
      <c r="L29" s="57"/>
      <c r="M29" s="58"/>
      <c r="N29" s="153">
        <v>42064.0</v>
      </c>
      <c r="O29" s="60"/>
      <c r="P29" s="43"/>
      <c r="Q29" s="43"/>
      <c r="R29" s="43"/>
      <c r="S29" s="43"/>
      <c r="T29" s="43"/>
      <c r="U29" s="43"/>
      <c r="V29" s="43"/>
      <c r="W29" s="43"/>
      <c r="X29" s="43"/>
      <c r="Y29" s="43"/>
      <c r="Z29" s="43"/>
    </row>
    <row r="30" ht="20.25" hidden="1" customHeight="1">
      <c r="A30" s="152"/>
      <c r="B30" s="57"/>
      <c r="C30" s="57"/>
      <c r="D30" s="57"/>
      <c r="E30" s="57"/>
      <c r="F30" s="57"/>
      <c r="G30" s="57"/>
      <c r="H30" s="57"/>
      <c r="I30" s="57"/>
      <c r="J30" s="57"/>
      <c r="K30" s="57"/>
      <c r="L30" s="57"/>
      <c r="M30" s="58"/>
      <c r="N30" s="153">
        <v>42095.0</v>
      </c>
      <c r="O30" s="60"/>
      <c r="P30" s="43"/>
      <c r="Q30" s="43"/>
      <c r="R30" s="43"/>
      <c r="S30" s="43"/>
      <c r="T30" s="43"/>
      <c r="U30" s="43"/>
      <c r="V30" s="43"/>
      <c r="W30" s="43"/>
      <c r="X30" s="43"/>
      <c r="Y30" s="43"/>
      <c r="Z30" s="43"/>
    </row>
    <row r="31" ht="20.25" hidden="1" customHeight="1">
      <c r="A31" s="152"/>
      <c r="B31" s="57"/>
      <c r="C31" s="57"/>
      <c r="D31" s="57"/>
      <c r="E31" s="57"/>
      <c r="F31" s="57"/>
      <c r="G31" s="57"/>
      <c r="H31" s="57"/>
      <c r="I31" s="57"/>
      <c r="J31" s="57"/>
      <c r="K31" s="57"/>
      <c r="L31" s="57"/>
      <c r="M31" s="58"/>
      <c r="N31" s="153">
        <v>42125.0</v>
      </c>
      <c r="O31" s="60"/>
      <c r="P31" s="43"/>
      <c r="Q31" s="43"/>
      <c r="R31" s="43"/>
      <c r="S31" s="43"/>
      <c r="T31" s="43"/>
      <c r="U31" s="43"/>
      <c r="V31" s="43"/>
      <c r="W31" s="43"/>
      <c r="X31" s="43"/>
      <c r="Y31" s="43"/>
      <c r="Z31" s="43"/>
    </row>
    <row r="32" ht="20.25" hidden="1" customHeight="1">
      <c r="A32" s="152"/>
      <c r="B32" s="57"/>
      <c r="C32" s="57"/>
      <c r="D32" s="57"/>
      <c r="E32" s="57"/>
      <c r="F32" s="57"/>
      <c r="G32" s="57"/>
      <c r="H32" s="57"/>
      <c r="I32" s="57"/>
      <c r="J32" s="57"/>
      <c r="K32" s="57"/>
      <c r="L32" s="57"/>
      <c r="M32" s="58"/>
      <c r="N32" s="153">
        <v>42156.0</v>
      </c>
      <c r="O32" s="60"/>
      <c r="P32" s="43"/>
      <c r="Q32" s="43"/>
      <c r="R32" s="43"/>
      <c r="S32" s="43"/>
      <c r="T32" s="43"/>
      <c r="U32" s="43"/>
      <c r="V32" s="43"/>
      <c r="W32" s="43"/>
      <c r="X32" s="43"/>
      <c r="Y32" s="43"/>
      <c r="Z32" s="43"/>
    </row>
    <row r="33" ht="59.25" customHeight="1">
      <c r="A33" s="152" t="s">
        <v>114</v>
      </c>
      <c r="B33" s="57"/>
      <c r="C33" s="57"/>
      <c r="D33" s="57"/>
      <c r="E33" s="57"/>
      <c r="F33" s="57"/>
      <c r="G33" s="57"/>
      <c r="H33" s="57"/>
      <c r="I33" s="57"/>
      <c r="J33" s="57"/>
      <c r="K33" s="57"/>
      <c r="L33" s="57"/>
      <c r="M33" s="58"/>
      <c r="N33" s="153" t="s">
        <v>116</v>
      </c>
      <c r="O33" s="60"/>
      <c r="P33" s="43"/>
      <c r="Q33" s="43"/>
      <c r="R33" s="43"/>
      <c r="S33" s="43"/>
      <c r="T33" s="43"/>
      <c r="U33" s="43"/>
      <c r="V33" s="43"/>
      <c r="W33" s="43"/>
      <c r="X33" s="43"/>
      <c r="Y33" s="43"/>
      <c r="Z33" s="43"/>
    </row>
    <row r="34" ht="21.0" customHeight="1">
      <c r="A34" s="152"/>
      <c r="B34" s="57"/>
      <c r="C34" s="57"/>
      <c r="D34" s="57"/>
      <c r="E34" s="57"/>
      <c r="F34" s="57"/>
      <c r="G34" s="57"/>
      <c r="H34" s="57"/>
      <c r="I34" s="57"/>
      <c r="J34" s="57"/>
      <c r="K34" s="57"/>
      <c r="L34" s="57"/>
      <c r="M34" s="58"/>
      <c r="N34" s="153"/>
      <c r="O34" s="60"/>
      <c r="P34" s="43"/>
      <c r="Q34" s="43"/>
      <c r="R34" s="43"/>
      <c r="S34" s="43"/>
      <c r="T34" s="43"/>
      <c r="U34" s="43"/>
      <c r="V34" s="43"/>
      <c r="W34" s="43"/>
      <c r="X34" s="43"/>
      <c r="Y34" s="43"/>
      <c r="Z34" s="43"/>
    </row>
    <row r="35" ht="21.75" customHeight="1">
      <c r="A35" s="152"/>
      <c r="B35" s="57"/>
      <c r="C35" s="57"/>
      <c r="D35" s="57"/>
      <c r="E35" s="57"/>
      <c r="F35" s="57"/>
      <c r="G35" s="57"/>
      <c r="H35" s="57"/>
      <c r="I35" s="57"/>
      <c r="J35" s="57"/>
      <c r="K35" s="57"/>
      <c r="L35" s="57"/>
      <c r="M35" s="58"/>
      <c r="N35" s="153"/>
      <c r="O35" s="60"/>
      <c r="P35" s="43"/>
      <c r="Q35" s="43"/>
      <c r="R35" s="43"/>
      <c r="S35" s="43"/>
      <c r="T35" s="43"/>
      <c r="U35" s="43"/>
      <c r="V35" s="43"/>
      <c r="W35" s="43"/>
      <c r="X35" s="43"/>
      <c r="Y35" s="43"/>
      <c r="Z35" s="43"/>
    </row>
    <row r="36" ht="21.0" customHeight="1">
      <c r="A36" s="152"/>
      <c r="B36" s="57"/>
      <c r="C36" s="57"/>
      <c r="D36" s="57"/>
      <c r="E36" s="57"/>
      <c r="F36" s="57"/>
      <c r="G36" s="57"/>
      <c r="H36" s="57"/>
      <c r="I36" s="57"/>
      <c r="J36" s="57"/>
      <c r="K36" s="57"/>
      <c r="L36" s="57"/>
      <c r="M36" s="58"/>
      <c r="N36" s="153"/>
      <c r="O36" s="60"/>
      <c r="P36" s="43"/>
      <c r="Q36" s="43"/>
      <c r="R36" s="43"/>
      <c r="S36" s="43"/>
      <c r="T36" s="43"/>
      <c r="U36" s="43"/>
      <c r="V36" s="43"/>
      <c r="W36" s="43"/>
      <c r="X36" s="43"/>
      <c r="Y36" s="43"/>
      <c r="Z36" s="43"/>
    </row>
    <row r="37" ht="19.5" customHeight="1">
      <c r="A37" s="152"/>
      <c r="B37" s="57"/>
      <c r="C37" s="57"/>
      <c r="D37" s="57"/>
      <c r="E37" s="57"/>
      <c r="F37" s="57"/>
      <c r="G37" s="57"/>
      <c r="H37" s="57"/>
      <c r="I37" s="57"/>
      <c r="J37" s="57"/>
      <c r="K37" s="57"/>
      <c r="L37" s="57"/>
      <c r="M37" s="58"/>
      <c r="N37" s="153"/>
      <c r="O37" s="60"/>
      <c r="P37" s="43"/>
      <c r="Q37" s="43"/>
      <c r="R37" s="43"/>
      <c r="S37" s="43"/>
      <c r="T37" s="43"/>
      <c r="U37" s="43"/>
      <c r="V37" s="43"/>
      <c r="W37" s="43"/>
      <c r="X37" s="43"/>
      <c r="Y37" s="43"/>
      <c r="Z37" s="43"/>
    </row>
    <row r="38" ht="21.75" customHeight="1">
      <c r="A38" s="152"/>
      <c r="B38" s="57"/>
      <c r="C38" s="57"/>
      <c r="D38" s="57"/>
      <c r="E38" s="57"/>
      <c r="F38" s="57"/>
      <c r="G38" s="57"/>
      <c r="H38" s="57"/>
      <c r="I38" s="57"/>
      <c r="J38" s="57"/>
      <c r="K38" s="57"/>
      <c r="L38" s="57"/>
      <c r="M38" s="58"/>
      <c r="N38" s="153"/>
      <c r="O38" s="60"/>
      <c r="P38" s="43"/>
      <c r="Q38" s="43"/>
      <c r="R38" s="43"/>
      <c r="S38" s="43"/>
      <c r="T38" s="43"/>
      <c r="U38" s="43"/>
      <c r="V38" s="43"/>
      <c r="W38" s="43"/>
      <c r="X38" s="43"/>
      <c r="Y38" s="43"/>
      <c r="Z38" s="43"/>
    </row>
    <row r="39" ht="19.5" customHeight="1">
      <c r="A39" s="150" t="s">
        <v>119</v>
      </c>
      <c r="B39" s="52"/>
      <c r="C39" s="52"/>
      <c r="D39" s="52"/>
      <c r="E39" s="52"/>
      <c r="F39" s="52"/>
      <c r="G39" s="52"/>
      <c r="H39" s="52"/>
      <c r="I39" s="52"/>
      <c r="J39" s="52"/>
      <c r="K39" s="52"/>
      <c r="L39" s="52"/>
      <c r="M39" s="53"/>
      <c r="N39" s="151" t="s">
        <v>112</v>
      </c>
      <c r="O39" s="55"/>
      <c r="P39" s="43"/>
      <c r="Q39" s="43"/>
      <c r="R39" s="43"/>
      <c r="S39" s="43"/>
      <c r="T39" s="43"/>
      <c r="U39" s="43"/>
      <c r="V39" s="43"/>
      <c r="W39" s="43"/>
      <c r="X39" s="43"/>
      <c r="Y39" s="43"/>
      <c r="Z39" s="43"/>
    </row>
    <row r="40" ht="36.0" customHeight="1">
      <c r="A40" s="152" t="s">
        <v>121</v>
      </c>
      <c r="B40" s="57"/>
      <c r="C40" s="57"/>
      <c r="D40" s="57"/>
      <c r="E40" s="57"/>
      <c r="F40" s="57"/>
      <c r="G40" s="57"/>
      <c r="H40" s="57"/>
      <c r="I40" s="57"/>
      <c r="J40" s="57"/>
      <c r="K40" s="57"/>
      <c r="L40" s="57"/>
      <c r="M40" s="58"/>
      <c r="N40" s="153" t="s">
        <v>116</v>
      </c>
      <c r="O40" s="60"/>
      <c r="P40" s="43"/>
      <c r="Q40" s="43"/>
      <c r="R40" s="43"/>
      <c r="S40" s="43"/>
      <c r="T40" s="43"/>
      <c r="U40" s="43"/>
      <c r="V40" s="43"/>
      <c r="W40" s="43"/>
      <c r="X40" s="43"/>
      <c r="Y40" s="43"/>
      <c r="Z40" s="43"/>
    </row>
    <row r="41" ht="12.75" customHeight="1">
      <c r="A41" s="159"/>
      <c r="B41" s="67"/>
      <c r="C41" s="67"/>
      <c r="D41" s="67"/>
      <c r="E41" s="67"/>
      <c r="F41" s="67"/>
      <c r="G41" s="67"/>
      <c r="H41" s="67"/>
      <c r="I41" s="67"/>
      <c r="J41" s="67"/>
      <c r="K41" s="67"/>
      <c r="L41" s="67"/>
      <c r="M41" s="68"/>
      <c r="N41" s="160"/>
      <c r="O41" s="71"/>
      <c r="P41" s="43"/>
      <c r="Q41" s="43"/>
      <c r="R41" s="43"/>
      <c r="S41" s="43"/>
      <c r="T41" s="43"/>
      <c r="U41" s="43"/>
      <c r="V41" s="43"/>
      <c r="W41" s="43"/>
      <c r="X41" s="43"/>
      <c r="Y41" s="43"/>
      <c r="Z41" s="43"/>
    </row>
    <row r="42" ht="5.25" customHeight="1">
      <c r="A42" s="161"/>
      <c r="B42" s="41"/>
      <c r="C42" s="41"/>
      <c r="D42" s="41"/>
      <c r="E42" s="41"/>
      <c r="F42" s="41"/>
      <c r="G42" s="41"/>
      <c r="H42" s="41"/>
      <c r="I42" s="41"/>
      <c r="J42" s="41"/>
      <c r="K42" s="41"/>
      <c r="L42" s="41"/>
      <c r="M42" s="41"/>
      <c r="N42" s="41"/>
      <c r="O42" s="162"/>
      <c r="P42" s="43"/>
      <c r="Q42" s="43"/>
      <c r="R42" s="43"/>
      <c r="S42" s="43"/>
      <c r="T42" s="43"/>
      <c r="U42" s="43"/>
      <c r="V42" s="43"/>
      <c r="W42" s="43"/>
      <c r="X42" s="43"/>
      <c r="Y42" s="43"/>
      <c r="Z42" s="43"/>
    </row>
    <row r="43" ht="12.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ht="12.75" customHeight="1">
      <c r="A44" s="43"/>
      <c r="B44" s="43"/>
      <c r="C44" s="43"/>
      <c r="D44" s="43"/>
      <c r="E44" s="43"/>
      <c r="F44" s="43"/>
      <c r="G44" s="43"/>
      <c r="H44" s="43"/>
      <c r="I44" s="43"/>
      <c r="J44" s="43"/>
      <c r="K44" s="43"/>
      <c r="L44" s="43"/>
      <c r="M44" s="43"/>
      <c r="N44" s="43"/>
      <c r="O44" s="43"/>
      <c r="P44" s="43"/>
      <c r="Q44" s="95" t="s">
        <v>124</v>
      </c>
      <c r="R44" s="43"/>
      <c r="S44" s="43"/>
      <c r="T44" s="43"/>
      <c r="U44" s="43"/>
      <c r="V44" s="43"/>
      <c r="W44" s="43"/>
      <c r="X44" s="43"/>
      <c r="Y44" s="43"/>
      <c r="Z44" s="43"/>
    </row>
    <row r="45" ht="12.75" customHeight="1">
      <c r="A45" s="43"/>
      <c r="B45" s="43"/>
      <c r="C45" s="43"/>
      <c r="D45" s="43"/>
      <c r="E45" s="43"/>
      <c r="F45" s="43"/>
      <c r="G45" s="43"/>
      <c r="H45" s="43"/>
      <c r="I45" s="43"/>
      <c r="J45" s="43"/>
      <c r="K45" s="43"/>
      <c r="L45" s="43"/>
      <c r="M45" s="43"/>
      <c r="N45" s="43"/>
      <c r="O45" s="43"/>
      <c r="P45" s="43"/>
      <c r="Q45" s="95" t="s">
        <v>125</v>
      </c>
      <c r="R45" s="43"/>
      <c r="S45" s="43"/>
      <c r="T45" s="43"/>
      <c r="U45" s="43"/>
      <c r="V45" s="43"/>
      <c r="W45" s="43"/>
      <c r="X45" s="43"/>
      <c r="Y45" s="43"/>
      <c r="Z45" s="43"/>
    </row>
    <row r="46" ht="12.75" customHeight="1">
      <c r="A46" s="43"/>
      <c r="B46" s="43"/>
      <c r="C46" s="43"/>
      <c r="D46" s="43"/>
      <c r="E46" s="43"/>
      <c r="F46" s="43"/>
      <c r="G46" s="43"/>
      <c r="H46" s="43"/>
      <c r="I46" s="43"/>
      <c r="J46" s="43"/>
      <c r="K46" s="43"/>
      <c r="L46" s="43"/>
      <c r="M46" s="43"/>
      <c r="N46" s="43"/>
      <c r="O46" s="43"/>
      <c r="P46" s="43"/>
      <c r="Q46" s="95" t="s">
        <v>126</v>
      </c>
      <c r="R46" s="43"/>
      <c r="S46" s="43"/>
      <c r="T46" s="43"/>
      <c r="U46" s="43"/>
      <c r="V46" s="43"/>
      <c r="W46" s="43"/>
      <c r="X46" s="43"/>
      <c r="Y46" s="43"/>
      <c r="Z46" s="43"/>
    </row>
    <row r="47" ht="12.75" customHeight="1">
      <c r="A47" s="43"/>
      <c r="B47" s="43"/>
      <c r="C47" s="43"/>
      <c r="D47" s="43"/>
      <c r="E47" s="43"/>
      <c r="F47" s="43"/>
      <c r="G47" s="43"/>
      <c r="H47" s="43"/>
      <c r="I47" s="43"/>
      <c r="J47" s="43"/>
      <c r="K47" s="43"/>
      <c r="L47" s="43"/>
      <c r="M47" s="43"/>
      <c r="N47" s="43"/>
      <c r="O47" s="43"/>
      <c r="P47" s="43"/>
      <c r="Q47" s="95" t="s">
        <v>127</v>
      </c>
      <c r="R47" s="43"/>
      <c r="S47" s="43"/>
      <c r="T47" s="43"/>
      <c r="U47" s="43"/>
      <c r="V47" s="43"/>
      <c r="W47" s="43"/>
      <c r="X47" s="43"/>
      <c r="Y47" s="43"/>
      <c r="Z47" s="43"/>
    </row>
    <row r="48" ht="12.75" customHeight="1">
      <c r="A48" s="43"/>
      <c r="B48" s="43"/>
      <c r="C48" s="43"/>
      <c r="D48" s="43"/>
      <c r="E48" s="43"/>
      <c r="F48" s="43"/>
      <c r="G48" s="43"/>
      <c r="H48" s="43"/>
      <c r="I48" s="43"/>
      <c r="J48" s="43"/>
      <c r="K48" s="43"/>
      <c r="L48" s="43"/>
      <c r="M48" s="43"/>
      <c r="N48" s="43"/>
      <c r="O48" s="43"/>
      <c r="P48" s="43"/>
      <c r="Q48" s="95" t="s">
        <v>128</v>
      </c>
      <c r="R48" s="43"/>
      <c r="S48" s="43"/>
      <c r="T48" s="43"/>
      <c r="U48" s="43"/>
      <c r="V48" s="43"/>
      <c r="W48" s="43"/>
      <c r="X48" s="43"/>
      <c r="Y48" s="43"/>
      <c r="Z48" s="43"/>
    </row>
    <row r="49" ht="12.75" customHeight="1">
      <c r="A49" s="43"/>
      <c r="B49" s="43"/>
      <c r="C49" s="43"/>
      <c r="D49" s="43"/>
      <c r="E49" s="43"/>
      <c r="F49" s="43"/>
      <c r="G49" s="43"/>
      <c r="H49" s="43"/>
      <c r="I49" s="43"/>
      <c r="J49" s="43"/>
      <c r="K49" s="43"/>
      <c r="L49" s="43"/>
      <c r="M49" s="43"/>
      <c r="N49" s="43"/>
      <c r="O49" s="43"/>
      <c r="P49" s="43"/>
      <c r="Q49" s="95" t="s">
        <v>129</v>
      </c>
      <c r="R49" s="43"/>
      <c r="S49" s="43"/>
      <c r="T49" s="43"/>
      <c r="U49" s="43"/>
      <c r="V49" s="43"/>
      <c r="W49" s="43"/>
      <c r="X49" s="43"/>
      <c r="Y49" s="43"/>
      <c r="Z49" s="43"/>
    </row>
    <row r="50" ht="12.75" customHeight="1">
      <c r="A50" s="43"/>
      <c r="B50" s="43"/>
      <c r="C50" s="43"/>
      <c r="D50" s="43"/>
      <c r="E50" s="43"/>
      <c r="F50" s="43"/>
      <c r="G50" s="43"/>
      <c r="H50" s="43"/>
      <c r="I50" s="43"/>
      <c r="J50" s="43"/>
      <c r="K50" s="43"/>
      <c r="L50" s="43"/>
      <c r="M50" s="43"/>
      <c r="N50" s="43"/>
      <c r="O50" s="43"/>
      <c r="P50" s="43"/>
      <c r="Q50" s="95" t="s">
        <v>130</v>
      </c>
      <c r="R50" s="43"/>
      <c r="S50" s="43"/>
      <c r="T50" s="43"/>
      <c r="U50" s="43"/>
      <c r="V50" s="43"/>
      <c r="W50" s="43"/>
      <c r="X50" s="43"/>
      <c r="Y50" s="43"/>
      <c r="Z50" s="43"/>
    </row>
    <row r="51" ht="12.75" customHeight="1">
      <c r="A51" s="43"/>
      <c r="B51" s="43"/>
      <c r="C51" s="43"/>
      <c r="D51" s="43"/>
      <c r="E51" s="43"/>
      <c r="F51" s="43"/>
      <c r="G51" s="43"/>
      <c r="H51" s="43"/>
      <c r="I51" s="43"/>
      <c r="J51" s="43"/>
      <c r="K51" s="43"/>
      <c r="L51" s="43"/>
      <c r="M51" s="43"/>
      <c r="N51" s="43"/>
      <c r="O51" s="43"/>
      <c r="P51" s="43"/>
      <c r="Q51" s="95" t="s">
        <v>131</v>
      </c>
      <c r="R51" s="43"/>
      <c r="S51" s="43"/>
      <c r="T51" s="43"/>
      <c r="U51" s="43"/>
      <c r="V51" s="43"/>
      <c r="W51" s="43"/>
      <c r="X51" s="43"/>
      <c r="Y51" s="43"/>
      <c r="Z51" s="43"/>
    </row>
    <row r="52" ht="12.75" customHeight="1">
      <c r="A52" s="43"/>
      <c r="B52" s="43"/>
      <c r="C52" s="43"/>
      <c r="D52" s="43"/>
      <c r="E52" s="43"/>
      <c r="F52" s="43"/>
      <c r="G52" s="43"/>
      <c r="H52" s="43"/>
      <c r="I52" s="43"/>
      <c r="J52" s="43"/>
      <c r="K52" s="43"/>
      <c r="L52" s="43"/>
      <c r="M52" s="43"/>
      <c r="N52" s="43"/>
      <c r="O52" s="43"/>
      <c r="P52" s="43"/>
      <c r="Q52" s="95" t="s">
        <v>132</v>
      </c>
      <c r="R52" s="43"/>
      <c r="S52" s="43"/>
      <c r="T52" s="43"/>
      <c r="U52" s="43"/>
      <c r="V52" s="43"/>
      <c r="W52" s="43"/>
      <c r="X52" s="43"/>
      <c r="Y52" s="43"/>
      <c r="Z52" s="43"/>
    </row>
    <row r="53" ht="12.75" customHeight="1">
      <c r="A53" s="43"/>
      <c r="B53" s="43"/>
      <c r="C53" s="43"/>
      <c r="D53" s="43"/>
      <c r="E53" s="43"/>
      <c r="F53" s="43"/>
      <c r="G53" s="43"/>
      <c r="H53" s="43"/>
      <c r="I53" s="43"/>
      <c r="J53" s="43"/>
      <c r="K53" s="43"/>
      <c r="L53" s="43"/>
      <c r="M53" s="43"/>
      <c r="N53" s="43"/>
      <c r="O53" s="43"/>
      <c r="P53" s="43"/>
      <c r="Q53" s="95" t="s">
        <v>133</v>
      </c>
      <c r="R53" s="43"/>
      <c r="S53" s="43"/>
      <c r="T53" s="43"/>
      <c r="U53" s="43"/>
      <c r="V53" s="43"/>
      <c r="W53" s="43"/>
      <c r="X53" s="43"/>
      <c r="Y53" s="43"/>
      <c r="Z53" s="43"/>
    </row>
    <row r="54" ht="12.75" customHeight="1">
      <c r="A54" s="43"/>
      <c r="B54" s="43"/>
      <c r="C54" s="43"/>
      <c r="D54" s="43"/>
      <c r="E54" s="43"/>
      <c r="F54" s="43"/>
      <c r="G54" s="43"/>
      <c r="H54" s="43"/>
      <c r="I54" s="43"/>
      <c r="J54" s="43"/>
      <c r="K54" s="43"/>
      <c r="L54" s="43"/>
      <c r="M54" s="43"/>
      <c r="N54" s="43"/>
      <c r="O54" s="43"/>
      <c r="P54" s="43"/>
      <c r="Q54" s="95" t="s">
        <v>90</v>
      </c>
      <c r="R54" s="43"/>
      <c r="S54" s="43"/>
      <c r="T54" s="43"/>
      <c r="U54" s="43"/>
      <c r="V54" s="43"/>
      <c r="W54" s="43"/>
      <c r="X54" s="43"/>
      <c r="Y54" s="43"/>
      <c r="Z54" s="43"/>
    </row>
    <row r="55" ht="12.75" customHeight="1">
      <c r="A55" s="43"/>
      <c r="B55" s="43"/>
      <c r="C55" s="43"/>
      <c r="D55" s="43"/>
      <c r="E55" s="43"/>
      <c r="F55" s="43"/>
      <c r="G55" s="43"/>
      <c r="H55" s="43"/>
      <c r="I55" s="43"/>
      <c r="J55" s="43"/>
      <c r="K55" s="43"/>
      <c r="L55" s="43"/>
      <c r="M55" s="43"/>
      <c r="N55" s="43"/>
      <c r="O55" s="43"/>
      <c r="P55" s="43"/>
      <c r="Q55" s="95" t="s">
        <v>134</v>
      </c>
      <c r="R55" s="43"/>
      <c r="S55" s="43"/>
      <c r="T55" s="43"/>
      <c r="U55" s="43"/>
      <c r="V55" s="43"/>
      <c r="W55" s="43"/>
      <c r="X55" s="43"/>
      <c r="Y55" s="43"/>
      <c r="Z55" s="43"/>
    </row>
    <row r="56" ht="12.75" customHeight="1">
      <c r="A56" s="43"/>
      <c r="B56" s="43"/>
      <c r="C56" s="43"/>
      <c r="D56" s="43"/>
      <c r="E56" s="43"/>
      <c r="F56" s="43"/>
      <c r="G56" s="43"/>
      <c r="H56" s="43"/>
      <c r="I56" s="43"/>
      <c r="J56" s="43"/>
      <c r="K56" s="43"/>
      <c r="L56" s="43"/>
      <c r="M56" s="43"/>
      <c r="N56" s="43"/>
      <c r="O56" s="43"/>
      <c r="P56" s="43"/>
      <c r="Q56" s="95" t="s">
        <v>135</v>
      </c>
      <c r="R56" s="43"/>
      <c r="S56" s="43"/>
      <c r="T56" s="43"/>
      <c r="U56" s="43"/>
      <c r="V56" s="43"/>
      <c r="W56" s="43"/>
      <c r="X56" s="43"/>
      <c r="Y56" s="43"/>
      <c r="Z56" s="43"/>
    </row>
    <row r="57" ht="12.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ht="12.75" customHeight="1">
      <c r="A58" s="43"/>
      <c r="B58" s="43"/>
      <c r="C58" s="43"/>
      <c r="D58" s="43"/>
      <c r="E58" s="43"/>
      <c r="F58" s="43"/>
      <c r="G58" s="43"/>
      <c r="H58" s="43"/>
      <c r="I58" s="43"/>
      <c r="J58" s="43"/>
      <c r="K58" s="43"/>
      <c r="L58" s="43"/>
      <c r="M58" s="43"/>
      <c r="N58" s="43"/>
      <c r="O58" s="43"/>
      <c r="P58" s="43"/>
      <c r="Q58" s="111">
        <v>0.032</v>
      </c>
      <c r="R58" s="43"/>
      <c r="S58" s="43"/>
      <c r="T58" s="43"/>
      <c r="U58" s="43"/>
      <c r="V58" s="43"/>
      <c r="W58" s="43"/>
      <c r="X58" s="43"/>
      <c r="Y58" s="43"/>
      <c r="Z58" s="43"/>
    </row>
    <row r="59" ht="12.75" customHeight="1">
      <c r="A59" s="43"/>
      <c r="B59" s="43"/>
      <c r="C59" s="43"/>
      <c r="D59" s="43"/>
      <c r="E59" s="43"/>
      <c r="F59" s="43"/>
      <c r="G59" s="43"/>
      <c r="H59" s="43"/>
      <c r="I59" s="43"/>
      <c r="J59" s="43"/>
      <c r="K59" s="43"/>
      <c r="L59" s="43"/>
      <c r="M59" s="43"/>
      <c r="N59" s="43"/>
      <c r="O59" s="43"/>
      <c r="P59" s="43"/>
      <c r="Q59" s="111">
        <v>0.031</v>
      </c>
      <c r="R59" s="43"/>
      <c r="S59" s="43"/>
      <c r="T59" s="43"/>
      <c r="U59" s="43"/>
      <c r="V59" s="43"/>
      <c r="W59" s="43"/>
      <c r="X59" s="43"/>
      <c r="Y59" s="43"/>
      <c r="Z59" s="43"/>
    </row>
    <row r="60" ht="12.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ht="12.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ht="12.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ht="12.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ht="12.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ht="12.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ht="12.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ht="12.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ht="12.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ht="12.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ht="12.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ht="12.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ht="12.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ht="12.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ht="12.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ht="12.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ht="12.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ht="12.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ht="12.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ht="12.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ht="12.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ht="12.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ht="12.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ht="12.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ht="12.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ht="12.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ht="12.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ht="12.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ht="12.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ht="12.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ht="12.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ht="12.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ht="12.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ht="12.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ht="12.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ht="12.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ht="12.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ht="12.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ht="12.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ht="12.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2.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2.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2.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2.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2.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2.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2.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2.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2.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2.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2.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2.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2.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2.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2.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2.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2.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2.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2.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2.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2.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2.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2.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2.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2.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2.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2.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2.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2.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2.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2.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2.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2.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2.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2.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2.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2.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2.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2.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2.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2.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2.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2.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2.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2.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2.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2.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2.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2.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2.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2.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2.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2.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2.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2.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2.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2.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2.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2.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2.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2.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2.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2.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2.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2.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2.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2.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2.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2.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2.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2.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2.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2.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2.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2.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2.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2.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2.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2.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2.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2.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2.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2.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2.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2.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2.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2.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2.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2.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2.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2.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2.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2.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2.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2.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2.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2.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2.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2.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2.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2.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2.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2.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2.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2.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2.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2.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2.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2.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2.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2.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2.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2.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2.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2.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2.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2.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2.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2.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2.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2.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2.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2.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2.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2.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2.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2.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2.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2.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2.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2.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2.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2.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2.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2.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2.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2.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2.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2.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2.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2.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2.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2.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2.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2.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2.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2.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2.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2.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2.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2.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2.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2.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2.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2.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2.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2.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2.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2.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2.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2.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2.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2.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2.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2.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2.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2.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2.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2.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2.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2.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2.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2.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2.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2.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2.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2.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2.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2.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2.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2.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2.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2.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2.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2.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2.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2.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2.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2.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2.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2.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2.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2.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2.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2.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2.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2.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2.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2.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2.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2.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2.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2.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2.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2.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2.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2.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2.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2.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2.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2.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2.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2.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2.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2.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2.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2.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2.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2.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2.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2.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2.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2.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2.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2.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2.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2.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2.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2.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2.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2.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2.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2.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2.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2.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2.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2.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2.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2.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2.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2.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2.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2.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2.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2.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2.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2.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2.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2.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2.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2.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2.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2.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2.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2.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2.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2.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2.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2.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2.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2.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2.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2.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2.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2.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2.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2.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2.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2.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2.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2.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2.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2.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2.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2.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2.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2.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2.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2.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2.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2.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2.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2.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2.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2.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2.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2.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2.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2.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2.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2.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2.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2.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2.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2.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2.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2.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2.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2.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2.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2.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2.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2.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2.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2.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2.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2.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2.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2.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2.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2.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2.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2.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2.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2.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2.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2.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2.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2.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2.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2.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2.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2.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2.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2.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2.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2.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2.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2.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2.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2.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2.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2.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2.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2.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2.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2.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2.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2.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2.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2.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2.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2.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2.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2.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2.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2.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2.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2.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2.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2.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2.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2.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2.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2.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2.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2.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2.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2.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2.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2.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2.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2.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2.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2.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2.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2.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2.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2.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2.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2.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2.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2.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2.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2.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2.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2.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2.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2.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2.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2.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2.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2.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2.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2.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2.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2.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2.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2.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2.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2.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2.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2.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2.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2.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2.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2.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2.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2.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2.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2.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2.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2.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2.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2.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2.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2.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2.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2.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2.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2.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2.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2.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2.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2.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2.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2.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2.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2.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2.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2.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2.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2.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2.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2.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2.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2.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2.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2.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2.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2.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2.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2.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2.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2.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2.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2.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2.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2.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2.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2.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2.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2.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2.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2.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2.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2.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2.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2.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2.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2.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2.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2.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2.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2.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2.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2.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2.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2.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2.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2.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2.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2.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2.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2.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2.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2.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2.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2.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2.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2.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2.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2.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2.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2.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2.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2.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2.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2.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2.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2.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2.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2.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2.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2.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2.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2.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2.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2.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2.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2.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2.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2.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2.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2.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2.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2.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2.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2.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2.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2.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2.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2.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2.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2.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2.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2.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2.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2.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2.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2.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2.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2.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2.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2.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2.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2.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2.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2.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2.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2.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2.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2.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2.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2.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2.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2.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2.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2.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2.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2.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2.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2.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2.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2.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2.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2.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2.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2.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2.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2.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2.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2.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2.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2.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2.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2.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2.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2.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2.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2.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2.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2.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2.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2.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2.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2.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2.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2.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2.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2.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2.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2.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2.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2.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2.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2.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2.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2.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2.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2.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2.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2.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2.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2.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2.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2.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2.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2.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2.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2.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2.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2.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2.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2.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2.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2.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2.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2.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2.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2.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2.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2.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2.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2.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2.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2.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2.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2.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2.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2.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2.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2.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2.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2.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2.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2.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2.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2.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2.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2.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2.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2.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2.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2.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2.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2.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2.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2.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2.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2.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2.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2.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2.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2.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2.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2.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2.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2.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2.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2.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2.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2.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2.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2.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2.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2.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2.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2.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2.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2.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2.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2.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2.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2.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2.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2.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2.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2.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2.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2.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2.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2.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2.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2.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2.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2.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2.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2.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2.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2.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2.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2.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2.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2.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2.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2.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2.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2.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2.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2.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2.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2.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2.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2.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2.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2.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2.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2.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2.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2.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2.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2.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2.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2.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2.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2.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2.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2.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2.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2.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2.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2.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2.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2.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2.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2.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2.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2.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2.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2.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2.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2.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2.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2.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2.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2.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2.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2.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2.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2.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2.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2.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2.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2.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2.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2.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2.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2.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2.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2.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2.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2.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2.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2.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2.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2.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2.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2.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2.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2.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2.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2.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2.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2.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2.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2.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2.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2.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2.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2.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2.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2.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2.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2.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2.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2.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2.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2.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2.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2.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2.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2.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2.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2.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2.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2.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2.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2.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74">
    <mergeCell ref="A16:B16"/>
    <mergeCell ref="A17:B17"/>
    <mergeCell ref="A18:A21"/>
    <mergeCell ref="A22:C23"/>
    <mergeCell ref="D22:G22"/>
    <mergeCell ref="H22:K22"/>
    <mergeCell ref="L22:O22"/>
    <mergeCell ref="L23:O23"/>
    <mergeCell ref="A24:O24"/>
    <mergeCell ref="A25:O25"/>
    <mergeCell ref="A26:M26"/>
    <mergeCell ref="N26:O26"/>
    <mergeCell ref="A27:M27"/>
    <mergeCell ref="N27:O27"/>
    <mergeCell ref="A28:M28"/>
    <mergeCell ref="N28:O28"/>
    <mergeCell ref="A29:M29"/>
    <mergeCell ref="N29:O29"/>
    <mergeCell ref="A30:M30"/>
    <mergeCell ref="N30:O30"/>
    <mergeCell ref="N31:O31"/>
    <mergeCell ref="A31:M31"/>
    <mergeCell ref="A32:M32"/>
    <mergeCell ref="N32:O32"/>
    <mergeCell ref="A33:M33"/>
    <mergeCell ref="N33:O33"/>
    <mergeCell ref="A34:M34"/>
    <mergeCell ref="N34:O34"/>
    <mergeCell ref="A38:M38"/>
    <mergeCell ref="A39:M39"/>
    <mergeCell ref="N39:O39"/>
    <mergeCell ref="A40:M40"/>
    <mergeCell ref="N40:O40"/>
    <mergeCell ref="A41:M41"/>
    <mergeCell ref="N41:O41"/>
    <mergeCell ref="A42:O42"/>
    <mergeCell ref="A35:M35"/>
    <mergeCell ref="N35:O35"/>
    <mergeCell ref="A36:M36"/>
    <mergeCell ref="N36:O36"/>
    <mergeCell ref="A37:M37"/>
    <mergeCell ref="N37:O37"/>
    <mergeCell ref="N38:O38"/>
    <mergeCell ref="A1:C2"/>
    <mergeCell ref="D1:O1"/>
    <mergeCell ref="D2:O2"/>
    <mergeCell ref="A3:E3"/>
    <mergeCell ref="F3:O3"/>
    <mergeCell ref="A4:E4"/>
    <mergeCell ref="F4:O4"/>
    <mergeCell ref="H7:H8"/>
    <mergeCell ref="I7:I8"/>
    <mergeCell ref="J7:K8"/>
    <mergeCell ref="L7:O7"/>
    <mergeCell ref="L8:M8"/>
    <mergeCell ref="N8:O8"/>
    <mergeCell ref="F7:G8"/>
    <mergeCell ref="F9:G9"/>
    <mergeCell ref="A5:E5"/>
    <mergeCell ref="F5:O5"/>
    <mergeCell ref="A6:E6"/>
    <mergeCell ref="G6:O6"/>
    <mergeCell ref="A7:D8"/>
    <mergeCell ref="E7:E8"/>
    <mergeCell ref="A9:D9"/>
    <mergeCell ref="J9:O9"/>
    <mergeCell ref="A10:O10"/>
    <mergeCell ref="A11:O11"/>
    <mergeCell ref="A12:O12"/>
    <mergeCell ref="A13:O13"/>
    <mergeCell ref="A14:B14"/>
    <mergeCell ref="A15:B15"/>
    <mergeCell ref="D23:G23"/>
    <mergeCell ref="H23:K23"/>
  </mergeCells>
  <dataValidations>
    <dataValidation type="list" allowBlank="1" showErrorMessage="1" sqref="C15">
      <formula1>$Q$58</formula1>
    </dataValidation>
    <dataValidation type="list" allowBlank="1" showErrorMessage="1" sqref="J9">
      <formula1>$Q$44:$Q$56</formula1>
    </dataValidation>
    <dataValidation type="list" allowBlank="1" showErrorMessage="1" sqref="C16">
      <formula1>$Q$59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86"/>
    <col customWidth="1" min="2" max="2" width="26.86"/>
    <col customWidth="1" min="3" max="3" width="17.86"/>
    <col customWidth="1" min="4" max="4" width="15.14"/>
    <col customWidth="1" min="5" max="5" width="16.71"/>
    <col customWidth="1" min="6" max="6" width="15.0"/>
    <col customWidth="1" min="7" max="8" width="15.43"/>
    <col customWidth="1" min="9" max="11" width="7.71"/>
    <col customWidth="1" min="12" max="12" width="8.29"/>
    <col customWidth="1" min="13" max="14" width="7.71"/>
    <col customWidth="1" min="15" max="15" width="17.29"/>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24.75" customHeight="1">
      <c r="A1" s="37"/>
      <c r="B1" s="38"/>
      <c r="C1" s="39"/>
      <c r="D1" s="40" t="s">
        <v>136</v>
      </c>
      <c r="E1" s="41"/>
      <c r="F1" s="41"/>
      <c r="G1" s="41"/>
      <c r="H1" s="41"/>
      <c r="I1" s="41"/>
      <c r="J1" s="41"/>
      <c r="K1" s="41"/>
      <c r="L1" s="41"/>
      <c r="M1" s="41"/>
      <c r="N1" s="41"/>
      <c r="O1" s="42"/>
      <c r="P1" s="43"/>
      <c r="Q1" s="43"/>
      <c r="R1" s="43"/>
      <c r="S1" s="43"/>
      <c r="T1" s="43"/>
      <c r="U1" s="43"/>
      <c r="V1" s="43"/>
      <c r="W1" s="43"/>
      <c r="X1" s="43"/>
      <c r="Y1" s="43"/>
      <c r="Z1" s="43"/>
    </row>
    <row r="2" ht="20.25" customHeight="1">
      <c r="A2" s="45"/>
      <c r="B2" s="46"/>
      <c r="C2" s="47"/>
      <c r="D2" s="48" t="s">
        <v>1</v>
      </c>
      <c r="E2" s="49"/>
      <c r="F2" s="49"/>
      <c r="G2" s="49"/>
      <c r="H2" s="49"/>
      <c r="I2" s="49"/>
      <c r="J2" s="49"/>
      <c r="K2" s="49"/>
      <c r="L2" s="49"/>
      <c r="M2" s="49"/>
      <c r="N2" s="49"/>
      <c r="O2" s="50"/>
      <c r="P2" s="43"/>
      <c r="Q2" s="43"/>
      <c r="R2" s="43"/>
      <c r="S2" s="43"/>
      <c r="T2" s="43"/>
      <c r="U2" s="43"/>
      <c r="V2" s="43"/>
      <c r="W2" s="43"/>
      <c r="X2" s="43"/>
      <c r="Y2" s="43"/>
      <c r="Z2" s="43"/>
    </row>
    <row r="3" ht="13.5" customHeight="1">
      <c r="A3" s="51" t="s">
        <v>60</v>
      </c>
      <c r="B3" s="52"/>
      <c r="C3" s="52"/>
      <c r="D3" s="52"/>
      <c r="E3" s="53"/>
      <c r="F3" s="54" t="str">
        <f>'SET-G. Financiera'!J3</f>
        <v>GESTIÓN FINANCIERA</v>
      </c>
      <c r="G3" s="52"/>
      <c r="H3" s="52"/>
      <c r="I3" s="52"/>
      <c r="J3" s="52"/>
      <c r="K3" s="52"/>
      <c r="L3" s="52"/>
      <c r="M3" s="52"/>
      <c r="N3" s="52"/>
      <c r="O3" s="55"/>
      <c r="P3" s="43"/>
      <c r="Q3" s="43"/>
      <c r="R3" s="43"/>
      <c r="S3" s="43"/>
      <c r="T3" s="43"/>
      <c r="U3" s="43"/>
      <c r="V3" s="43"/>
      <c r="W3" s="43"/>
      <c r="X3" s="43"/>
      <c r="Y3" s="43"/>
      <c r="Z3" s="43"/>
    </row>
    <row r="4" ht="15.75" customHeight="1">
      <c r="A4" s="56" t="s">
        <v>4</v>
      </c>
      <c r="B4" s="57"/>
      <c r="C4" s="57"/>
      <c r="D4" s="57"/>
      <c r="E4" s="58"/>
      <c r="F4" s="59" t="str">
        <f>'SET-G. Financiera'!$B9</f>
        <v>Prueba Acida</v>
      </c>
      <c r="G4" s="57"/>
      <c r="H4" s="57"/>
      <c r="I4" s="57"/>
      <c r="J4" s="57"/>
      <c r="K4" s="57"/>
      <c r="L4" s="57"/>
      <c r="M4" s="57"/>
      <c r="N4" s="57"/>
      <c r="O4" s="60"/>
      <c r="P4" s="43"/>
      <c r="Q4" s="43"/>
      <c r="R4" s="43"/>
      <c r="S4" s="43"/>
      <c r="T4" s="43"/>
      <c r="U4" s="43"/>
      <c r="V4" s="43"/>
      <c r="W4" s="43"/>
      <c r="X4" s="43"/>
      <c r="Y4" s="43"/>
      <c r="Z4" s="43"/>
    </row>
    <row r="5" ht="15.75" customHeight="1">
      <c r="A5" s="56" t="s">
        <v>65</v>
      </c>
      <c r="B5" s="57"/>
      <c r="C5" s="57"/>
      <c r="D5" s="57"/>
      <c r="E5" s="58"/>
      <c r="F5" s="62" t="str">
        <f>'SET-G. Financiera'!F9</f>
        <v>Eficiencia </v>
      </c>
      <c r="G5" s="57"/>
      <c r="H5" s="57"/>
      <c r="I5" s="57"/>
      <c r="J5" s="57"/>
      <c r="K5" s="57"/>
      <c r="L5" s="57"/>
      <c r="M5" s="57"/>
      <c r="N5" s="57"/>
      <c r="O5" s="60"/>
      <c r="P5" s="43"/>
      <c r="Q5" s="43"/>
      <c r="R5" s="43"/>
      <c r="S5" s="43"/>
      <c r="T5" s="43"/>
      <c r="U5" s="43"/>
      <c r="V5" s="43"/>
      <c r="W5" s="43"/>
      <c r="X5" s="43"/>
      <c r="Y5" s="43"/>
      <c r="Z5" s="43"/>
    </row>
    <row r="6" ht="17.25" customHeight="1">
      <c r="A6" s="65" t="s">
        <v>69</v>
      </c>
      <c r="B6" s="67"/>
      <c r="C6" s="67"/>
      <c r="D6" s="67"/>
      <c r="E6" s="68"/>
      <c r="F6" s="69" t="s">
        <v>70</v>
      </c>
      <c r="G6" s="70" t="str">
        <f>'SET-G. Financiera'!A9</f>
        <v>IN06</v>
      </c>
      <c r="H6" s="67"/>
      <c r="I6" s="67"/>
      <c r="J6" s="67"/>
      <c r="K6" s="67"/>
      <c r="L6" s="67"/>
      <c r="M6" s="67"/>
      <c r="N6" s="67"/>
      <c r="O6" s="71"/>
      <c r="P6" s="43"/>
      <c r="Q6" s="43"/>
      <c r="R6" s="43"/>
      <c r="S6" s="43"/>
      <c r="T6" s="43"/>
      <c r="U6" s="43"/>
      <c r="V6" s="43"/>
      <c r="W6" s="43"/>
      <c r="X6" s="43"/>
      <c r="Y6" s="43"/>
      <c r="Z6" s="43"/>
    </row>
    <row r="7" ht="12.75" customHeight="1">
      <c r="A7" s="72" t="s">
        <v>71</v>
      </c>
      <c r="B7" s="38"/>
      <c r="C7" s="38"/>
      <c r="D7" s="73"/>
      <c r="E7" s="74" t="s">
        <v>72</v>
      </c>
      <c r="F7" s="75" t="s">
        <v>73</v>
      </c>
      <c r="G7" s="73"/>
      <c r="H7" s="74" t="s">
        <v>74</v>
      </c>
      <c r="I7" s="74" t="s">
        <v>79</v>
      </c>
      <c r="J7" s="75" t="s">
        <v>84</v>
      </c>
      <c r="K7" s="73"/>
      <c r="L7" s="77" t="s">
        <v>85</v>
      </c>
      <c r="M7" s="52"/>
      <c r="N7" s="52"/>
      <c r="O7" s="55"/>
      <c r="P7" s="43"/>
      <c r="Q7" s="43"/>
      <c r="R7" s="43"/>
      <c r="S7" s="43"/>
      <c r="T7" s="43"/>
      <c r="U7" s="43"/>
      <c r="V7" s="43"/>
      <c r="W7" s="43"/>
      <c r="X7" s="43"/>
      <c r="Y7" s="43"/>
      <c r="Z7" s="43"/>
    </row>
    <row r="8" ht="46.5" customHeight="1">
      <c r="A8" s="79"/>
      <c r="B8" s="80"/>
      <c r="C8" s="80"/>
      <c r="D8" s="81"/>
      <c r="E8" s="82"/>
      <c r="F8" s="83"/>
      <c r="G8" s="81"/>
      <c r="H8" s="82"/>
      <c r="I8" s="82"/>
      <c r="J8" s="83"/>
      <c r="K8" s="81"/>
      <c r="L8" s="85" t="s">
        <v>86</v>
      </c>
      <c r="M8" s="58"/>
      <c r="N8" s="85" t="s">
        <v>87</v>
      </c>
      <c r="O8" s="60"/>
      <c r="P8" s="43"/>
      <c r="Q8" s="43"/>
      <c r="R8" s="43"/>
      <c r="S8" s="43"/>
      <c r="T8" s="43"/>
      <c r="U8" s="43"/>
      <c r="V8" s="43"/>
      <c r="W8" s="43"/>
      <c r="X8" s="43"/>
      <c r="Y8" s="43"/>
      <c r="Z8" s="43"/>
    </row>
    <row r="9" ht="75.75" customHeight="1">
      <c r="A9" s="86" t="str">
        <f>'SET-G. Financiera'!$C9</f>
        <v>Indicar cuál es la capacidad de la empresa para hacer frente a sus deudas a corto plazo, comprometiendo sus activos corrientes menos los Inventarios. Por cada $ de deuda corriente, cuánto se tiene de respaldo en activo corriente. Entre más alto sea, menor riesgo existe que resulte impagadas las deudas a corto plazo. La meta es sostener en el mismo nivel del 1,5 de atención del pasivo de corto plazo con el activo líquido de la empresa.</v>
      </c>
      <c r="B9" s="67"/>
      <c r="C9" s="67"/>
      <c r="D9" s="68"/>
      <c r="E9" s="87" t="s">
        <v>89</v>
      </c>
      <c r="F9" s="88" t="str">
        <f>'SET-G. Financiera'!$D9</f>
        <v>Activo Corriente  - Pasivo Corriente</v>
      </c>
      <c r="G9" s="68"/>
      <c r="H9" s="90" t="str">
        <f>$C16</f>
        <v>&gt; 1</v>
      </c>
      <c r="I9" s="93" t="str">
        <f>'SET-G. Financiera'!$E9</f>
        <v>Mensual</v>
      </c>
      <c r="J9" s="96" t="s">
        <v>90</v>
      </c>
      <c r="K9" s="67"/>
      <c r="L9" s="67"/>
      <c r="M9" s="67"/>
      <c r="N9" s="67"/>
      <c r="O9" s="71"/>
      <c r="P9" s="43"/>
      <c r="Q9" s="43"/>
      <c r="R9" s="43"/>
      <c r="S9" s="43"/>
      <c r="T9" s="43"/>
      <c r="U9" s="43"/>
      <c r="V9" s="43"/>
      <c r="W9" s="43"/>
      <c r="X9" s="43"/>
      <c r="Y9" s="43"/>
      <c r="Z9" s="43"/>
    </row>
    <row r="10" ht="13.5" customHeight="1">
      <c r="A10" s="98" t="s">
        <v>91</v>
      </c>
      <c r="B10" s="41"/>
      <c r="C10" s="41"/>
      <c r="D10" s="41"/>
      <c r="E10" s="41"/>
      <c r="F10" s="41"/>
      <c r="G10" s="41"/>
      <c r="H10" s="41"/>
      <c r="I10" s="41"/>
      <c r="J10" s="41"/>
      <c r="K10" s="41"/>
      <c r="L10" s="41"/>
      <c r="M10" s="41"/>
      <c r="N10" s="41"/>
      <c r="O10" s="42"/>
      <c r="P10" s="43"/>
      <c r="Q10" s="43"/>
      <c r="R10" s="43"/>
      <c r="S10" s="43"/>
      <c r="T10" s="43"/>
      <c r="U10" s="43"/>
      <c r="V10" s="43"/>
      <c r="W10" s="43"/>
      <c r="X10" s="43"/>
      <c r="Y10" s="43"/>
      <c r="Z10" s="43"/>
    </row>
    <row r="11" ht="21.75" customHeight="1">
      <c r="A11" s="99"/>
      <c r="B11" s="46"/>
      <c r="C11" s="46"/>
      <c r="D11" s="46"/>
      <c r="E11" s="46"/>
      <c r="F11" s="46"/>
      <c r="G11" s="46"/>
      <c r="H11" s="46"/>
      <c r="I11" s="46"/>
      <c r="J11" s="46"/>
      <c r="K11" s="46"/>
      <c r="L11" s="46"/>
      <c r="M11" s="46"/>
      <c r="N11" s="46"/>
      <c r="O11" s="47"/>
      <c r="P11" s="43"/>
      <c r="Q11" s="43"/>
      <c r="R11" s="43"/>
      <c r="S11" s="43"/>
      <c r="T11" s="43"/>
      <c r="U11" s="43"/>
      <c r="V11" s="43"/>
      <c r="W11" s="43"/>
      <c r="X11" s="43"/>
      <c r="Y11" s="43"/>
      <c r="Z11" s="43"/>
    </row>
    <row r="12" ht="15.0" customHeight="1">
      <c r="A12" s="101" t="s">
        <v>92</v>
      </c>
      <c r="B12" s="41"/>
      <c r="C12" s="41"/>
      <c r="D12" s="41"/>
      <c r="E12" s="41"/>
      <c r="F12" s="41"/>
      <c r="G12" s="41"/>
      <c r="H12" s="41"/>
      <c r="I12" s="41"/>
      <c r="J12" s="41"/>
      <c r="K12" s="41"/>
      <c r="L12" s="41"/>
      <c r="M12" s="41"/>
      <c r="N12" s="41"/>
      <c r="O12" s="42"/>
      <c r="P12" s="43"/>
      <c r="Q12" s="43"/>
      <c r="R12" s="43"/>
      <c r="S12" s="43"/>
      <c r="T12" s="43"/>
      <c r="U12" s="43"/>
      <c r="V12" s="104"/>
      <c r="W12" s="105"/>
      <c r="X12" s="105"/>
      <c r="Y12" s="43"/>
      <c r="Z12" s="43"/>
    </row>
    <row r="13" ht="16.5" customHeight="1">
      <c r="A13" s="106" t="s">
        <v>93</v>
      </c>
      <c r="B13" s="52"/>
      <c r="C13" s="52"/>
      <c r="D13" s="52"/>
      <c r="E13" s="52"/>
      <c r="F13" s="52"/>
      <c r="G13" s="52"/>
      <c r="H13" s="52"/>
      <c r="I13" s="52"/>
      <c r="J13" s="52"/>
      <c r="K13" s="52"/>
      <c r="L13" s="52"/>
      <c r="M13" s="52"/>
      <c r="N13" s="52"/>
      <c r="O13" s="55"/>
      <c r="P13" s="43"/>
      <c r="Q13" s="43"/>
      <c r="R13" s="43"/>
      <c r="S13" s="43"/>
      <c r="T13" s="43"/>
      <c r="U13" s="43"/>
      <c r="V13" s="104"/>
      <c r="W13" s="107"/>
      <c r="X13" s="107"/>
      <c r="Y13" s="43"/>
      <c r="Z13" s="43"/>
    </row>
    <row r="14" ht="16.5" customHeight="1">
      <c r="A14" s="108" t="s">
        <v>94</v>
      </c>
      <c r="B14" s="58"/>
      <c r="C14" s="109" t="s">
        <v>17</v>
      </c>
      <c r="D14" s="109" t="s">
        <v>18</v>
      </c>
      <c r="E14" s="109" t="s">
        <v>19</v>
      </c>
      <c r="F14" s="109" t="s">
        <v>20</v>
      </c>
      <c r="G14" s="109" t="s">
        <v>21</v>
      </c>
      <c r="H14" s="109" t="s">
        <v>22</v>
      </c>
      <c r="I14" s="109" t="s">
        <v>23</v>
      </c>
      <c r="J14" s="109" t="s">
        <v>24</v>
      </c>
      <c r="K14" s="109" t="s">
        <v>25</v>
      </c>
      <c r="L14" s="109" t="s">
        <v>26</v>
      </c>
      <c r="M14" s="109" t="s">
        <v>27</v>
      </c>
      <c r="N14" s="109" t="s">
        <v>28</v>
      </c>
      <c r="O14" s="110" t="s">
        <v>95</v>
      </c>
      <c r="P14" s="43"/>
      <c r="Q14" s="43"/>
      <c r="R14" s="43"/>
      <c r="S14" s="43"/>
      <c r="T14" s="43"/>
      <c r="U14" s="43"/>
      <c r="V14" s="104"/>
      <c r="W14" s="107"/>
      <c r="X14" s="107"/>
      <c r="Y14" s="43"/>
      <c r="Z14" s="43"/>
    </row>
    <row r="15" ht="16.5" customHeight="1">
      <c r="A15" s="56" t="s">
        <v>10</v>
      </c>
      <c r="B15" s="58"/>
      <c r="C15" s="165" t="s">
        <v>96</v>
      </c>
      <c r="D15" s="166" t="str">
        <f t="shared" ref="D15:O15" si="1">$C$15</f>
        <v>&gt; 1</v>
      </c>
      <c r="E15" s="166" t="str">
        <f t="shared" si="1"/>
        <v>&gt; 1</v>
      </c>
      <c r="F15" s="166" t="str">
        <f t="shared" si="1"/>
        <v>&gt; 1</v>
      </c>
      <c r="G15" s="166" t="str">
        <f t="shared" si="1"/>
        <v>&gt; 1</v>
      </c>
      <c r="H15" s="166" t="str">
        <f t="shared" si="1"/>
        <v>&gt; 1</v>
      </c>
      <c r="I15" s="166" t="str">
        <f t="shared" si="1"/>
        <v>&gt; 1</v>
      </c>
      <c r="J15" s="166" t="str">
        <f t="shared" si="1"/>
        <v>&gt; 1</v>
      </c>
      <c r="K15" s="166" t="str">
        <f t="shared" si="1"/>
        <v>&gt; 1</v>
      </c>
      <c r="L15" s="166" t="str">
        <f t="shared" si="1"/>
        <v>&gt; 1</v>
      </c>
      <c r="M15" s="166" t="str">
        <f t="shared" si="1"/>
        <v>&gt; 1</v>
      </c>
      <c r="N15" s="166" t="str">
        <f t="shared" si="1"/>
        <v>&gt; 1</v>
      </c>
      <c r="O15" s="167" t="str">
        <f t="shared" si="1"/>
        <v>&gt; 1</v>
      </c>
      <c r="P15" s="43"/>
      <c r="Q15" s="43"/>
      <c r="R15" s="43"/>
      <c r="S15" s="43"/>
      <c r="T15" s="43"/>
      <c r="U15" s="43"/>
      <c r="V15" s="104"/>
      <c r="W15" s="107"/>
      <c r="X15" s="107"/>
      <c r="Y15" s="43"/>
      <c r="Z15" s="43"/>
    </row>
    <row r="16" ht="17.25" customHeight="1">
      <c r="A16" s="56" t="s">
        <v>97</v>
      </c>
      <c r="B16" s="58"/>
      <c r="C16" s="165" t="s">
        <v>96</v>
      </c>
      <c r="D16" s="166" t="str">
        <f t="shared" ref="D16:O16" si="2">$C$16</f>
        <v>&gt; 1</v>
      </c>
      <c r="E16" s="166" t="str">
        <f t="shared" si="2"/>
        <v>&gt; 1</v>
      </c>
      <c r="F16" s="166" t="str">
        <f t="shared" si="2"/>
        <v>&gt; 1</v>
      </c>
      <c r="G16" s="166" t="str">
        <f t="shared" si="2"/>
        <v>&gt; 1</v>
      </c>
      <c r="H16" s="166" t="str">
        <f t="shared" si="2"/>
        <v>&gt; 1</v>
      </c>
      <c r="I16" s="166" t="str">
        <f t="shared" si="2"/>
        <v>&gt; 1</v>
      </c>
      <c r="J16" s="166" t="str">
        <f t="shared" si="2"/>
        <v>&gt; 1</v>
      </c>
      <c r="K16" s="166" t="str">
        <f t="shared" si="2"/>
        <v>&gt; 1</v>
      </c>
      <c r="L16" s="166" t="str">
        <f t="shared" si="2"/>
        <v>&gt; 1</v>
      </c>
      <c r="M16" s="166" t="str">
        <f t="shared" si="2"/>
        <v>&gt; 1</v>
      </c>
      <c r="N16" s="166" t="str">
        <f t="shared" si="2"/>
        <v>&gt; 1</v>
      </c>
      <c r="O16" s="167" t="str">
        <f t="shared" si="2"/>
        <v>&gt; 1</v>
      </c>
      <c r="P16" s="43"/>
      <c r="Q16" s="43"/>
      <c r="R16" s="43"/>
      <c r="S16" s="43"/>
      <c r="T16" s="43"/>
      <c r="U16" s="43"/>
      <c r="V16" s="104"/>
      <c r="W16" s="107"/>
      <c r="X16" s="107"/>
      <c r="Y16" s="43"/>
      <c r="Z16" s="43"/>
    </row>
    <row r="17" ht="17.25" customHeight="1">
      <c r="A17" s="56" t="s">
        <v>98</v>
      </c>
      <c r="B17" s="58"/>
      <c r="C17" s="118">
        <f t="shared" ref="C17:O17" si="3">IF((C19),C18/C19,"-")</f>
        <v>6.398334944</v>
      </c>
      <c r="D17" s="118">
        <f t="shared" si="3"/>
        <v>5.056453271</v>
      </c>
      <c r="E17" s="118">
        <f t="shared" si="3"/>
        <v>4.511139154</v>
      </c>
      <c r="F17" s="118">
        <f t="shared" si="3"/>
        <v>4.411173536</v>
      </c>
      <c r="G17" s="118">
        <f t="shared" si="3"/>
        <v>3.581709965</v>
      </c>
      <c r="H17" s="118">
        <f t="shared" si="3"/>
        <v>3.277282867</v>
      </c>
      <c r="I17" s="118" t="str">
        <f t="shared" si="3"/>
        <v>-</v>
      </c>
      <c r="J17" s="118" t="str">
        <f t="shared" si="3"/>
        <v>-</v>
      </c>
      <c r="K17" s="118" t="str">
        <f t="shared" si="3"/>
        <v>-</v>
      </c>
      <c r="L17" s="118" t="str">
        <f t="shared" si="3"/>
        <v>-</v>
      </c>
      <c r="M17" s="118" t="str">
        <f t="shared" si="3"/>
        <v>-</v>
      </c>
      <c r="N17" s="118" t="str">
        <f t="shared" si="3"/>
        <v>-</v>
      </c>
      <c r="O17" s="121">
        <f t="shared" si="3"/>
        <v>4.4021047</v>
      </c>
      <c r="P17" s="43"/>
      <c r="Q17" s="43"/>
      <c r="R17" s="43"/>
      <c r="S17" s="43"/>
      <c r="T17" s="43"/>
      <c r="U17" s="43"/>
      <c r="V17" s="104"/>
      <c r="W17" s="107"/>
      <c r="X17" s="107"/>
      <c r="Y17" s="43"/>
      <c r="Z17" s="43"/>
    </row>
    <row r="18" ht="18.75" customHeight="1">
      <c r="A18" s="122" t="s">
        <v>99</v>
      </c>
      <c r="B18" s="123" t="s">
        <v>137</v>
      </c>
      <c r="C18" s="125">
        <v>4.0554827148E10</v>
      </c>
      <c r="D18" s="125">
        <v>3.9433992311E10</v>
      </c>
      <c r="E18" s="125">
        <v>3.4190205772E10</v>
      </c>
      <c r="F18" s="125">
        <v>3.5460183132E10</v>
      </c>
      <c r="G18" s="125">
        <v>3.4118524515E10</v>
      </c>
      <c r="H18" s="125">
        <v>3.1584257321E10</v>
      </c>
      <c r="I18" s="125"/>
      <c r="J18" s="125"/>
      <c r="K18" s="125"/>
      <c r="L18" s="125"/>
      <c r="M18" s="125"/>
      <c r="N18" s="125"/>
      <c r="O18" s="127">
        <f t="shared" ref="O18:O19" si="4">SUM(C18:N18)</f>
        <v>215341990199</v>
      </c>
      <c r="P18" s="43"/>
      <c r="Q18" s="43"/>
      <c r="R18" s="43"/>
      <c r="S18" s="43"/>
      <c r="T18" s="43"/>
      <c r="U18" s="43"/>
      <c r="V18" s="104"/>
      <c r="W18" s="107"/>
      <c r="X18" s="107"/>
      <c r="Y18" s="43"/>
      <c r="Z18" s="43"/>
    </row>
    <row r="19" ht="19.5" customHeight="1">
      <c r="A19" s="128"/>
      <c r="B19" s="123" t="s">
        <v>138</v>
      </c>
      <c r="C19" s="125">
        <f>+'02'!C19</f>
        <v>6338340756</v>
      </c>
      <c r="D19" s="125">
        <f>+'02'!D19</f>
        <v>7798745524</v>
      </c>
      <c r="E19" s="125">
        <f>+'02'!E19</f>
        <v>7579062539</v>
      </c>
      <c r="F19" s="125">
        <f>+'02'!F19</f>
        <v>8038718687</v>
      </c>
      <c r="G19" s="125">
        <f>+'02'!G19</f>
        <v>9525764188</v>
      </c>
      <c r="H19" s="125">
        <f>+'02'!H19</f>
        <v>9637330253</v>
      </c>
      <c r="I19" s="125"/>
      <c r="J19" s="125"/>
      <c r="K19" s="125"/>
      <c r="L19" s="125"/>
      <c r="M19" s="125"/>
      <c r="N19" s="125"/>
      <c r="O19" s="127">
        <f t="shared" si="4"/>
        <v>48917961947</v>
      </c>
      <c r="P19" s="43"/>
      <c r="Q19" s="43"/>
      <c r="R19" s="43"/>
      <c r="S19" s="43"/>
      <c r="T19" s="43"/>
      <c r="U19" s="43"/>
      <c r="V19" s="104"/>
      <c r="W19" s="107"/>
      <c r="X19" s="107"/>
      <c r="Y19" s="43"/>
      <c r="Z19" s="43"/>
    </row>
    <row r="20" ht="17.25" customHeight="1">
      <c r="A20" s="128"/>
      <c r="B20" s="130"/>
      <c r="C20" s="129"/>
      <c r="D20" s="129"/>
      <c r="E20" s="129"/>
      <c r="F20" s="129"/>
      <c r="G20" s="129"/>
      <c r="H20" s="129"/>
      <c r="I20" s="129"/>
      <c r="J20" s="129"/>
      <c r="K20" s="129"/>
      <c r="L20" s="129"/>
      <c r="M20" s="129"/>
      <c r="N20" s="129"/>
      <c r="O20" s="131"/>
      <c r="P20" s="43"/>
      <c r="Q20" s="43"/>
      <c r="R20" s="43"/>
      <c r="S20" s="43"/>
      <c r="T20" s="43"/>
      <c r="U20" s="43"/>
      <c r="V20" s="104"/>
      <c r="W20" s="107"/>
      <c r="X20" s="107"/>
      <c r="Y20" s="43"/>
      <c r="Z20" s="43"/>
    </row>
    <row r="21" ht="18.0" customHeight="1">
      <c r="A21" s="132"/>
      <c r="B21" s="133" t="s">
        <v>105</v>
      </c>
      <c r="C21" s="134"/>
      <c r="D21" s="134"/>
      <c r="E21" s="134"/>
      <c r="F21" s="134"/>
      <c r="G21" s="134"/>
      <c r="H21" s="134"/>
      <c r="I21" s="134"/>
      <c r="J21" s="134"/>
      <c r="K21" s="134"/>
      <c r="L21" s="134"/>
      <c r="M21" s="134"/>
      <c r="N21" s="134"/>
      <c r="O21" s="135"/>
      <c r="P21" s="43"/>
      <c r="Q21" s="43"/>
      <c r="R21" s="43"/>
      <c r="S21" s="43"/>
      <c r="T21" s="43"/>
      <c r="U21" s="43"/>
      <c r="V21" s="104"/>
      <c r="W21" s="107"/>
      <c r="X21" s="107"/>
      <c r="Y21" s="43"/>
      <c r="Z21" s="43"/>
    </row>
    <row r="22" ht="14.25" customHeight="1">
      <c r="A22" s="137" t="s">
        <v>107</v>
      </c>
      <c r="B22" s="38"/>
      <c r="C22" s="73"/>
      <c r="D22" s="168" t="str">
        <f>'SET-G. Financiera'!$G9</f>
        <v>Mayor a 1</v>
      </c>
      <c r="E22" s="139"/>
      <c r="F22" s="139"/>
      <c r="G22" s="140"/>
      <c r="H22" s="141" t="str">
        <f>'SET-G. Financiera'!$H9</f>
        <v>Entre 0,0 y 1,0</v>
      </c>
      <c r="I22" s="139"/>
      <c r="J22" s="139"/>
      <c r="K22" s="140"/>
      <c r="L22" s="141" t="str">
        <f>'SET-G. Financiera'!$I9</f>
        <v>Menor a 0</v>
      </c>
      <c r="M22" s="139"/>
      <c r="N22" s="139"/>
      <c r="O22" s="140"/>
      <c r="P22" s="43"/>
      <c r="Q22" s="43"/>
      <c r="R22" s="43"/>
      <c r="S22" s="43"/>
      <c r="T22" s="43"/>
      <c r="U22" s="43"/>
      <c r="V22" s="104"/>
      <c r="W22" s="107"/>
      <c r="X22" s="107"/>
      <c r="Y22" s="43"/>
      <c r="Z22" s="43"/>
    </row>
    <row r="23" ht="33.0" customHeight="1">
      <c r="A23" s="45"/>
      <c r="B23" s="46"/>
      <c r="C23" s="142"/>
      <c r="D23" s="143" t="s">
        <v>13</v>
      </c>
      <c r="E23" s="49"/>
      <c r="F23" s="49"/>
      <c r="G23" s="144"/>
      <c r="H23" s="145" t="s">
        <v>14</v>
      </c>
      <c r="I23" s="49"/>
      <c r="J23" s="49"/>
      <c r="K23" s="144"/>
      <c r="L23" s="146" t="s">
        <v>15</v>
      </c>
      <c r="M23" s="49"/>
      <c r="N23" s="49"/>
      <c r="O23" s="50"/>
      <c r="P23" s="43"/>
      <c r="Q23" s="43"/>
      <c r="R23" s="43"/>
      <c r="S23" s="43"/>
      <c r="T23" s="43"/>
      <c r="U23" s="43"/>
      <c r="V23" s="104"/>
      <c r="W23" s="107"/>
      <c r="X23" s="107"/>
      <c r="Y23" s="43"/>
      <c r="Z23" s="43"/>
    </row>
    <row r="24" ht="15.75" customHeight="1">
      <c r="A24" s="147" t="s">
        <v>108</v>
      </c>
      <c r="B24" s="49"/>
      <c r="C24" s="49"/>
      <c r="D24" s="49"/>
      <c r="E24" s="49"/>
      <c r="F24" s="49"/>
      <c r="G24" s="49"/>
      <c r="H24" s="49"/>
      <c r="I24" s="49"/>
      <c r="J24" s="49"/>
      <c r="K24" s="49"/>
      <c r="L24" s="49"/>
      <c r="M24" s="49"/>
      <c r="N24" s="49"/>
      <c r="O24" s="50"/>
      <c r="P24" s="43"/>
      <c r="Q24" s="43"/>
      <c r="R24" s="43"/>
      <c r="S24" s="43"/>
      <c r="T24" s="43"/>
      <c r="U24" s="43"/>
      <c r="V24" s="104"/>
      <c r="W24" s="107"/>
      <c r="X24" s="107"/>
      <c r="Y24" s="43"/>
      <c r="Z24" s="43"/>
    </row>
    <row r="25" ht="264.75" customHeight="1">
      <c r="A25" s="148"/>
      <c r="B25" s="139"/>
      <c r="C25" s="139"/>
      <c r="D25" s="139"/>
      <c r="E25" s="139"/>
      <c r="F25" s="139"/>
      <c r="G25" s="139"/>
      <c r="H25" s="139"/>
      <c r="I25" s="139"/>
      <c r="J25" s="139"/>
      <c r="K25" s="139"/>
      <c r="L25" s="139"/>
      <c r="M25" s="139"/>
      <c r="N25" s="139"/>
      <c r="O25" s="140"/>
      <c r="P25" s="43"/>
      <c r="Q25" s="43"/>
      <c r="R25" s="43"/>
      <c r="S25" s="43"/>
      <c r="T25" s="43"/>
      <c r="U25" s="43"/>
      <c r="V25" s="104"/>
      <c r="W25" s="43"/>
      <c r="X25" s="43"/>
      <c r="Y25" s="43"/>
      <c r="Z25" s="43"/>
    </row>
    <row r="26" ht="15.0" customHeight="1">
      <c r="A26" s="150" t="s">
        <v>139</v>
      </c>
      <c r="B26" s="52"/>
      <c r="C26" s="52"/>
      <c r="D26" s="52"/>
      <c r="E26" s="52"/>
      <c r="F26" s="52"/>
      <c r="G26" s="52"/>
      <c r="H26" s="52"/>
      <c r="I26" s="52"/>
      <c r="J26" s="52"/>
      <c r="K26" s="52"/>
      <c r="L26" s="52"/>
      <c r="M26" s="53"/>
      <c r="N26" s="151" t="s">
        <v>112</v>
      </c>
      <c r="O26" s="55"/>
      <c r="P26" s="43"/>
      <c r="Q26" s="43"/>
      <c r="R26" s="43"/>
      <c r="S26" s="43"/>
      <c r="T26" s="43"/>
      <c r="U26" s="43"/>
      <c r="V26" s="43"/>
      <c r="W26" s="43"/>
      <c r="X26" s="43"/>
      <c r="Y26" s="43"/>
      <c r="Z26" s="43"/>
    </row>
    <row r="27" ht="58.5" customHeight="1">
      <c r="A27" s="152" t="s">
        <v>140</v>
      </c>
      <c r="B27" s="57"/>
      <c r="C27" s="57"/>
      <c r="D27" s="57"/>
      <c r="E27" s="57"/>
      <c r="F27" s="57"/>
      <c r="G27" s="57"/>
      <c r="H27" s="57"/>
      <c r="I27" s="57"/>
      <c r="J27" s="57"/>
      <c r="K27" s="57"/>
      <c r="L27" s="57"/>
      <c r="M27" s="58"/>
      <c r="N27" s="153" t="s">
        <v>116</v>
      </c>
      <c r="O27" s="60"/>
      <c r="P27" s="43"/>
      <c r="Q27" s="43"/>
      <c r="R27" s="43"/>
      <c r="S27" s="43"/>
      <c r="T27" s="43"/>
      <c r="U27" s="43"/>
      <c r="V27" s="43"/>
      <c r="W27" s="43"/>
      <c r="X27" s="43"/>
      <c r="Y27" s="43"/>
      <c r="Z27" s="43"/>
    </row>
    <row r="28" ht="21.0" customHeight="1">
      <c r="A28" s="152"/>
      <c r="B28" s="57"/>
      <c r="C28" s="57"/>
      <c r="D28" s="57"/>
      <c r="E28" s="57"/>
      <c r="F28" s="57"/>
      <c r="G28" s="57"/>
      <c r="H28" s="57"/>
      <c r="I28" s="57"/>
      <c r="J28" s="57"/>
      <c r="K28" s="57"/>
      <c r="L28" s="57"/>
      <c r="M28" s="58"/>
      <c r="N28" s="153"/>
      <c r="O28" s="60"/>
      <c r="P28" s="43"/>
      <c r="Q28" s="43"/>
      <c r="R28" s="43"/>
      <c r="S28" s="43"/>
      <c r="T28" s="43"/>
      <c r="U28" s="43"/>
      <c r="V28" s="43"/>
      <c r="W28" s="43"/>
      <c r="X28" s="43"/>
      <c r="Y28" s="43"/>
      <c r="Z28" s="43"/>
    </row>
    <row r="29" ht="18.0" customHeight="1">
      <c r="A29" s="152"/>
      <c r="B29" s="57"/>
      <c r="C29" s="57"/>
      <c r="D29" s="57"/>
      <c r="E29" s="57"/>
      <c r="F29" s="57"/>
      <c r="G29" s="57"/>
      <c r="H29" s="57"/>
      <c r="I29" s="57"/>
      <c r="J29" s="57"/>
      <c r="K29" s="57"/>
      <c r="L29" s="57"/>
      <c r="M29" s="58"/>
      <c r="N29" s="153"/>
      <c r="O29" s="60"/>
      <c r="P29" s="43"/>
      <c r="Q29" s="43"/>
      <c r="R29" s="43"/>
      <c r="S29" s="43"/>
      <c r="T29" s="43"/>
      <c r="U29" s="43"/>
      <c r="V29" s="43"/>
      <c r="W29" s="43"/>
      <c r="X29" s="43"/>
      <c r="Y29" s="43"/>
      <c r="Z29" s="43"/>
    </row>
    <row r="30" ht="20.25" customHeight="1">
      <c r="A30" s="152"/>
      <c r="B30" s="57"/>
      <c r="C30" s="57"/>
      <c r="D30" s="57"/>
      <c r="E30" s="57"/>
      <c r="F30" s="57"/>
      <c r="G30" s="57"/>
      <c r="H30" s="57"/>
      <c r="I30" s="57"/>
      <c r="J30" s="57"/>
      <c r="K30" s="57"/>
      <c r="L30" s="57"/>
      <c r="M30" s="58"/>
      <c r="N30" s="153"/>
      <c r="O30" s="60"/>
      <c r="P30" s="43"/>
      <c r="Q30" s="43"/>
      <c r="R30" s="43"/>
      <c r="S30" s="43"/>
      <c r="T30" s="43"/>
      <c r="U30" s="43"/>
      <c r="V30" s="43"/>
      <c r="W30" s="43"/>
      <c r="X30" s="43"/>
      <c r="Y30" s="43"/>
      <c r="Z30" s="43"/>
    </row>
    <row r="31" ht="18.75" customHeight="1">
      <c r="A31" s="152"/>
      <c r="B31" s="57"/>
      <c r="C31" s="57"/>
      <c r="D31" s="57"/>
      <c r="E31" s="57"/>
      <c r="F31" s="57"/>
      <c r="G31" s="57"/>
      <c r="H31" s="57"/>
      <c r="I31" s="57"/>
      <c r="J31" s="57"/>
      <c r="K31" s="57"/>
      <c r="L31" s="57"/>
      <c r="M31" s="58"/>
      <c r="N31" s="153"/>
      <c r="O31" s="60"/>
      <c r="P31" s="43"/>
      <c r="Q31" s="43"/>
      <c r="R31" s="43"/>
      <c r="S31" s="43"/>
      <c r="T31" s="43"/>
      <c r="U31" s="43"/>
      <c r="V31" s="43"/>
      <c r="W31" s="43"/>
      <c r="X31" s="43"/>
      <c r="Y31" s="43"/>
      <c r="Z31" s="43"/>
    </row>
    <row r="32" ht="18.75" customHeight="1">
      <c r="A32" s="152"/>
      <c r="B32" s="57"/>
      <c r="C32" s="57"/>
      <c r="D32" s="57"/>
      <c r="E32" s="57"/>
      <c r="F32" s="57"/>
      <c r="G32" s="57"/>
      <c r="H32" s="57"/>
      <c r="I32" s="57"/>
      <c r="J32" s="57"/>
      <c r="K32" s="57"/>
      <c r="L32" s="57"/>
      <c r="M32" s="58"/>
      <c r="N32" s="153"/>
      <c r="O32" s="60"/>
      <c r="P32" s="43"/>
      <c r="Q32" s="43"/>
      <c r="R32" s="43"/>
      <c r="S32" s="43"/>
      <c r="T32" s="43"/>
      <c r="U32" s="43"/>
      <c r="V32" s="43"/>
      <c r="W32" s="43"/>
      <c r="X32" s="43"/>
      <c r="Y32" s="43"/>
      <c r="Z32" s="43"/>
    </row>
    <row r="33" ht="21.75" customHeight="1">
      <c r="A33" s="152"/>
      <c r="B33" s="57"/>
      <c r="C33" s="57"/>
      <c r="D33" s="57"/>
      <c r="E33" s="57"/>
      <c r="F33" s="57"/>
      <c r="G33" s="57"/>
      <c r="H33" s="57"/>
      <c r="I33" s="57"/>
      <c r="J33" s="57"/>
      <c r="K33" s="57"/>
      <c r="L33" s="57"/>
      <c r="M33" s="58"/>
      <c r="N33" s="153"/>
      <c r="O33" s="60"/>
      <c r="P33" s="43"/>
      <c r="Q33" s="43"/>
      <c r="R33" s="43"/>
      <c r="S33" s="43"/>
      <c r="T33" s="43"/>
      <c r="U33" s="43"/>
      <c r="V33" s="43"/>
      <c r="W33" s="43"/>
      <c r="X33" s="43"/>
      <c r="Y33" s="43"/>
      <c r="Z33" s="43"/>
    </row>
    <row r="34" ht="22.5" customHeight="1">
      <c r="A34" s="152"/>
      <c r="B34" s="57"/>
      <c r="C34" s="57"/>
      <c r="D34" s="57"/>
      <c r="E34" s="57"/>
      <c r="F34" s="57"/>
      <c r="G34" s="57"/>
      <c r="H34" s="57"/>
      <c r="I34" s="57"/>
      <c r="J34" s="57"/>
      <c r="K34" s="57"/>
      <c r="L34" s="57"/>
      <c r="M34" s="58"/>
      <c r="N34" s="153"/>
      <c r="O34" s="60"/>
      <c r="P34" s="43"/>
      <c r="Q34" s="43"/>
      <c r="R34" s="43"/>
      <c r="S34" s="43"/>
      <c r="T34" s="43"/>
      <c r="U34" s="43"/>
      <c r="V34" s="43"/>
      <c r="W34" s="43"/>
      <c r="X34" s="43"/>
      <c r="Y34" s="43"/>
      <c r="Z34" s="43"/>
    </row>
    <row r="35" ht="23.25" customHeight="1">
      <c r="A35" s="152"/>
      <c r="B35" s="57"/>
      <c r="C35" s="57"/>
      <c r="D35" s="57"/>
      <c r="E35" s="57"/>
      <c r="F35" s="57"/>
      <c r="G35" s="57"/>
      <c r="H35" s="57"/>
      <c r="I35" s="57"/>
      <c r="J35" s="57"/>
      <c r="K35" s="57"/>
      <c r="L35" s="57"/>
      <c r="M35" s="58"/>
      <c r="N35" s="153"/>
      <c r="O35" s="60"/>
      <c r="P35" s="43"/>
      <c r="Q35" s="43"/>
      <c r="R35" s="43"/>
      <c r="S35" s="43"/>
      <c r="T35" s="43"/>
      <c r="U35" s="43"/>
      <c r="V35" s="43"/>
      <c r="W35" s="43"/>
      <c r="X35" s="43"/>
      <c r="Y35" s="43"/>
      <c r="Z35" s="43"/>
    </row>
    <row r="36" ht="21.75" customHeight="1">
      <c r="A36" s="152"/>
      <c r="B36" s="57"/>
      <c r="C36" s="57"/>
      <c r="D36" s="57"/>
      <c r="E36" s="57"/>
      <c r="F36" s="57"/>
      <c r="G36" s="57"/>
      <c r="H36" s="57"/>
      <c r="I36" s="57"/>
      <c r="J36" s="57"/>
      <c r="K36" s="57"/>
      <c r="L36" s="57"/>
      <c r="M36" s="58"/>
      <c r="N36" s="153"/>
      <c r="O36" s="60"/>
      <c r="P36" s="43"/>
      <c r="Q36" s="43"/>
      <c r="R36" s="43"/>
      <c r="S36" s="43"/>
      <c r="T36" s="43"/>
      <c r="U36" s="43"/>
      <c r="V36" s="43"/>
      <c r="W36" s="43"/>
      <c r="X36" s="43"/>
      <c r="Y36" s="43"/>
      <c r="Z36" s="43"/>
    </row>
    <row r="37" ht="20.25" customHeight="1">
      <c r="A37" s="152"/>
      <c r="B37" s="57"/>
      <c r="C37" s="57"/>
      <c r="D37" s="57"/>
      <c r="E37" s="57"/>
      <c r="F37" s="57"/>
      <c r="G37" s="57"/>
      <c r="H37" s="57"/>
      <c r="I37" s="57"/>
      <c r="J37" s="57"/>
      <c r="K37" s="57"/>
      <c r="L37" s="57"/>
      <c r="M37" s="58"/>
      <c r="N37" s="153"/>
      <c r="O37" s="60"/>
      <c r="P37" s="43"/>
      <c r="Q37" s="43"/>
      <c r="R37" s="43"/>
      <c r="S37" s="43"/>
      <c r="T37" s="43"/>
      <c r="U37" s="43"/>
      <c r="V37" s="43"/>
      <c r="W37" s="43"/>
      <c r="X37" s="43"/>
      <c r="Y37" s="43"/>
      <c r="Z37" s="43"/>
    </row>
    <row r="38" ht="25.5" customHeight="1">
      <c r="A38" s="150" t="s">
        <v>141</v>
      </c>
      <c r="B38" s="52"/>
      <c r="C38" s="52"/>
      <c r="D38" s="52"/>
      <c r="E38" s="52"/>
      <c r="F38" s="52"/>
      <c r="G38" s="52"/>
      <c r="H38" s="52"/>
      <c r="I38" s="52"/>
      <c r="J38" s="52"/>
      <c r="K38" s="52"/>
      <c r="L38" s="52"/>
      <c r="M38" s="53"/>
      <c r="N38" s="151" t="s">
        <v>112</v>
      </c>
      <c r="O38" s="55"/>
      <c r="P38" s="43"/>
      <c r="Q38" s="43"/>
      <c r="R38" s="43"/>
      <c r="S38" s="43"/>
      <c r="T38" s="43"/>
      <c r="U38" s="43"/>
      <c r="V38" s="43"/>
      <c r="W38" s="43"/>
      <c r="X38" s="43"/>
      <c r="Y38" s="43"/>
      <c r="Z38" s="43"/>
    </row>
    <row r="39" ht="36.0" customHeight="1">
      <c r="A39" s="152" t="s">
        <v>142</v>
      </c>
      <c r="B39" s="57"/>
      <c r="C39" s="57"/>
      <c r="D39" s="57"/>
      <c r="E39" s="57"/>
      <c r="F39" s="57"/>
      <c r="G39" s="57"/>
      <c r="H39" s="57"/>
      <c r="I39" s="57"/>
      <c r="J39" s="57"/>
      <c r="K39" s="57"/>
      <c r="L39" s="57"/>
      <c r="M39" s="58"/>
      <c r="N39" s="153" t="s">
        <v>116</v>
      </c>
      <c r="O39" s="60"/>
      <c r="P39" s="43"/>
      <c r="Q39" s="43"/>
      <c r="R39" s="43"/>
      <c r="S39" s="43"/>
      <c r="T39" s="43"/>
      <c r="U39" s="43"/>
      <c r="V39" s="43"/>
      <c r="W39" s="43"/>
      <c r="X39" s="43"/>
      <c r="Y39" s="43"/>
      <c r="Z39" s="43"/>
    </row>
    <row r="40" ht="12.75" customHeight="1">
      <c r="A40" s="159"/>
      <c r="B40" s="67"/>
      <c r="C40" s="67"/>
      <c r="D40" s="67"/>
      <c r="E40" s="67"/>
      <c r="F40" s="67"/>
      <c r="G40" s="67"/>
      <c r="H40" s="67"/>
      <c r="I40" s="67"/>
      <c r="J40" s="67"/>
      <c r="K40" s="67"/>
      <c r="L40" s="67"/>
      <c r="M40" s="68"/>
      <c r="N40" s="160"/>
      <c r="O40" s="71"/>
      <c r="P40" s="43"/>
      <c r="Q40" s="43"/>
      <c r="R40" s="43"/>
      <c r="S40" s="43"/>
      <c r="T40" s="43"/>
      <c r="U40" s="43"/>
      <c r="V40" s="43"/>
      <c r="W40" s="43"/>
      <c r="X40" s="43"/>
      <c r="Y40" s="43"/>
      <c r="Z40" s="43"/>
    </row>
    <row r="41" ht="6.75" customHeight="1">
      <c r="A41" s="161"/>
      <c r="B41" s="41"/>
      <c r="C41" s="41"/>
      <c r="D41" s="41"/>
      <c r="E41" s="41"/>
      <c r="F41" s="41"/>
      <c r="G41" s="41"/>
      <c r="H41" s="41"/>
      <c r="I41" s="41"/>
      <c r="J41" s="41"/>
      <c r="K41" s="41"/>
      <c r="L41" s="41"/>
      <c r="M41" s="41"/>
      <c r="N41" s="41"/>
      <c r="O41" s="162"/>
      <c r="P41" s="43"/>
      <c r="Q41" s="43"/>
      <c r="R41" s="43"/>
      <c r="S41" s="43"/>
      <c r="T41" s="43"/>
      <c r="U41" s="43"/>
      <c r="V41" s="43"/>
      <c r="W41" s="43"/>
      <c r="X41" s="43"/>
      <c r="Y41" s="43"/>
      <c r="Z41" s="43"/>
    </row>
    <row r="42" ht="12.75" customHeight="1">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row>
    <row r="43" ht="12.75" customHeight="1">
      <c r="A43" s="43"/>
      <c r="B43" s="43"/>
      <c r="C43" s="43"/>
      <c r="D43" s="43"/>
      <c r="E43" s="43"/>
      <c r="F43" s="43"/>
      <c r="G43" s="43"/>
      <c r="H43" s="43"/>
      <c r="I43" s="43"/>
      <c r="J43" s="43"/>
      <c r="K43" s="43"/>
      <c r="L43" s="43"/>
      <c r="M43" s="43"/>
      <c r="N43" s="43"/>
      <c r="O43" s="43"/>
      <c r="P43" s="43"/>
      <c r="Q43" s="95" t="s">
        <v>124</v>
      </c>
      <c r="R43" s="43"/>
      <c r="S43" s="43"/>
      <c r="T43" s="43"/>
      <c r="U43" s="43"/>
      <c r="V43" s="43"/>
      <c r="W43" s="43"/>
      <c r="X43" s="43"/>
      <c r="Y43" s="43"/>
      <c r="Z43" s="43"/>
    </row>
    <row r="44" ht="12.75" customHeight="1">
      <c r="A44" s="43"/>
      <c r="B44" s="43"/>
      <c r="C44" s="43"/>
      <c r="D44" s="43"/>
      <c r="E44" s="43"/>
      <c r="F44" s="43"/>
      <c r="G44" s="43"/>
      <c r="H44" s="43"/>
      <c r="I44" s="43"/>
      <c r="J44" s="43"/>
      <c r="K44" s="43"/>
      <c r="L44" s="43"/>
      <c r="M44" s="43"/>
      <c r="N44" s="43"/>
      <c r="O44" s="43"/>
      <c r="P44" s="43"/>
      <c r="Q44" s="95" t="s">
        <v>125</v>
      </c>
      <c r="R44" s="43"/>
      <c r="S44" s="43"/>
      <c r="T44" s="43"/>
      <c r="U44" s="43"/>
      <c r="V44" s="43"/>
      <c r="W44" s="43"/>
      <c r="X44" s="43"/>
      <c r="Y44" s="43"/>
      <c r="Z44" s="43"/>
    </row>
    <row r="45" ht="12.75" customHeight="1">
      <c r="A45" s="43"/>
      <c r="B45" s="43"/>
      <c r="C45" s="43"/>
      <c r="D45" s="43"/>
      <c r="E45" s="43"/>
      <c r="F45" s="43"/>
      <c r="G45" s="43"/>
      <c r="H45" s="43"/>
      <c r="I45" s="43"/>
      <c r="J45" s="43"/>
      <c r="K45" s="43"/>
      <c r="L45" s="43"/>
      <c r="M45" s="43"/>
      <c r="N45" s="43"/>
      <c r="O45" s="43"/>
      <c r="P45" s="43"/>
      <c r="Q45" s="95" t="s">
        <v>126</v>
      </c>
      <c r="R45" s="43"/>
      <c r="S45" s="43"/>
      <c r="T45" s="43"/>
      <c r="U45" s="43"/>
      <c r="V45" s="43"/>
      <c r="W45" s="43"/>
      <c r="X45" s="43"/>
      <c r="Y45" s="43"/>
      <c r="Z45" s="43"/>
    </row>
    <row r="46" ht="12.75" customHeight="1">
      <c r="A46" s="43"/>
      <c r="B46" s="43"/>
      <c r="C46" s="43"/>
      <c r="D46" s="43"/>
      <c r="E46" s="43"/>
      <c r="F46" s="43"/>
      <c r="G46" s="43"/>
      <c r="H46" s="43"/>
      <c r="I46" s="43"/>
      <c r="J46" s="43"/>
      <c r="K46" s="43"/>
      <c r="L46" s="43"/>
      <c r="M46" s="43"/>
      <c r="N46" s="43"/>
      <c r="O46" s="43"/>
      <c r="P46" s="43"/>
      <c r="Q46" s="95" t="s">
        <v>127</v>
      </c>
      <c r="R46" s="43"/>
      <c r="S46" s="43"/>
      <c r="T46" s="43"/>
      <c r="U46" s="43"/>
      <c r="V46" s="43"/>
      <c r="W46" s="43"/>
      <c r="X46" s="43"/>
      <c r="Y46" s="43"/>
      <c r="Z46" s="43"/>
    </row>
    <row r="47" ht="12.75" customHeight="1">
      <c r="A47" s="43"/>
      <c r="B47" s="43"/>
      <c r="C47" s="43"/>
      <c r="D47" s="43"/>
      <c r="E47" s="43"/>
      <c r="F47" s="43"/>
      <c r="G47" s="43"/>
      <c r="H47" s="43"/>
      <c r="I47" s="43"/>
      <c r="J47" s="43"/>
      <c r="K47" s="43"/>
      <c r="L47" s="43"/>
      <c r="M47" s="43"/>
      <c r="N47" s="43"/>
      <c r="O47" s="43"/>
      <c r="P47" s="43"/>
      <c r="Q47" s="95" t="s">
        <v>128</v>
      </c>
      <c r="R47" s="43"/>
      <c r="S47" s="43"/>
      <c r="T47" s="43"/>
      <c r="U47" s="43"/>
      <c r="V47" s="43"/>
      <c r="W47" s="43"/>
      <c r="X47" s="43"/>
      <c r="Y47" s="43"/>
      <c r="Z47" s="43"/>
    </row>
    <row r="48" ht="12.75" customHeight="1">
      <c r="A48" s="43"/>
      <c r="B48" s="43"/>
      <c r="C48" s="43"/>
      <c r="D48" s="43"/>
      <c r="E48" s="43"/>
      <c r="F48" s="43"/>
      <c r="G48" s="43"/>
      <c r="H48" s="43"/>
      <c r="I48" s="43"/>
      <c r="J48" s="43"/>
      <c r="K48" s="43"/>
      <c r="L48" s="43"/>
      <c r="M48" s="43"/>
      <c r="N48" s="43"/>
      <c r="O48" s="43"/>
      <c r="P48" s="43"/>
      <c r="Q48" s="95" t="s">
        <v>129</v>
      </c>
      <c r="R48" s="43"/>
      <c r="S48" s="43"/>
      <c r="T48" s="43"/>
      <c r="U48" s="43"/>
      <c r="V48" s="43"/>
      <c r="W48" s="43"/>
      <c r="X48" s="43"/>
      <c r="Y48" s="43"/>
      <c r="Z48" s="43"/>
    </row>
    <row r="49" ht="12.75" customHeight="1">
      <c r="A49" s="43"/>
      <c r="B49" s="43"/>
      <c r="C49" s="43"/>
      <c r="D49" s="43"/>
      <c r="E49" s="43"/>
      <c r="F49" s="43"/>
      <c r="G49" s="43"/>
      <c r="H49" s="43"/>
      <c r="I49" s="43"/>
      <c r="J49" s="43"/>
      <c r="K49" s="43"/>
      <c r="L49" s="43"/>
      <c r="M49" s="43"/>
      <c r="N49" s="43"/>
      <c r="O49" s="43"/>
      <c r="P49" s="43"/>
      <c r="Q49" s="95" t="s">
        <v>130</v>
      </c>
      <c r="R49" s="43"/>
      <c r="S49" s="43"/>
      <c r="T49" s="43"/>
      <c r="U49" s="43"/>
      <c r="V49" s="43"/>
      <c r="W49" s="43"/>
      <c r="X49" s="43"/>
      <c r="Y49" s="43"/>
      <c r="Z49" s="43"/>
    </row>
    <row r="50" ht="12.75" customHeight="1">
      <c r="A50" s="43"/>
      <c r="B50" s="43"/>
      <c r="C50" s="43"/>
      <c r="D50" s="43"/>
      <c r="E50" s="43"/>
      <c r="F50" s="43"/>
      <c r="G50" s="43"/>
      <c r="H50" s="43"/>
      <c r="I50" s="43"/>
      <c r="J50" s="43"/>
      <c r="K50" s="43"/>
      <c r="L50" s="43"/>
      <c r="M50" s="43"/>
      <c r="N50" s="43"/>
      <c r="O50" s="43"/>
      <c r="P50" s="43"/>
      <c r="Q50" s="95" t="s">
        <v>131</v>
      </c>
      <c r="R50" s="43"/>
      <c r="S50" s="43"/>
      <c r="T50" s="43"/>
      <c r="U50" s="43"/>
      <c r="V50" s="43"/>
      <c r="W50" s="43"/>
      <c r="X50" s="43"/>
      <c r="Y50" s="43"/>
      <c r="Z50" s="43"/>
    </row>
    <row r="51" ht="12.75" customHeight="1">
      <c r="A51" s="43"/>
      <c r="B51" s="43"/>
      <c r="C51" s="43"/>
      <c r="D51" s="43"/>
      <c r="E51" s="43"/>
      <c r="F51" s="43"/>
      <c r="G51" s="43"/>
      <c r="H51" s="43"/>
      <c r="I51" s="43"/>
      <c r="J51" s="43"/>
      <c r="K51" s="43"/>
      <c r="L51" s="43"/>
      <c r="M51" s="43"/>
      <c r="N51" s="43"/>
      <c r="O51" s="43"/>
      <c r="P51" s="43"/>
      <c r="Q51" s="95" t="s">
        <v>132</v>
      </c>
      <c r="R51" s="43"/>
      <c r="S51" s="43"/>
      <c r="T51" s="43"/>
      <c r="U51" s="43"/>
      <c r="V51" s="43"/>
      <c r="W51" s="43"/>
      <c r="X51" s="43"/>
      <c r="Y51" s="43"/>
      <c r="Z51" s="43"/>
    </row>
    <row r="52" ht="12.75" customHeight="1">
      <c r="A52" s="43"/>
      <c r="B52" s="43"/>
      <c r="C52" s="43"/>
      <c r="D52" s="43"/>
      <c r="E52" s="43"/>
      <c r="F52" s="43"/>
      <c r="G52" s="43"/>
      <c r="H52" s="43"/>
      <c r="I52" s="43"/>
      <c r="J52" s="43"/>
      <c r="K52" s="43"/>
      <c r="L52" s="43"/>
      <c r="M52" s="43"/>
      <c r="N52" s="43"/>
      <c r="O52" s="43"/>
      <c r="P52" s="43"/>
      <c r="Q52" s="95" t="s">
        <v>133</v>
      </c>
      <c r="R52" s="43"/>
      <c r="S52" s="43"/>
      <c r="T52" s="43"/>
      <c r="U52" s="43"/>
      <c r="V52" s="43"/>
      <c r="W52" s="43"/>
      <c r="X52" s="43"/>
      <c r="Y52" s="43"/>
      <c r="Z52" s="43"/>
    </row>
    <row r="53" ht="12.75" customHeight="1">
      <c r="A53" s="43"/>
      <c r="B53" s="43"/>
      <c r="C53" s="43"/>
      <c r="D53" s="43"/>
      <c r="E53" s="43"/>
      <c r="F53" s="43"/>
      <c r="G53" s="43"/>
      <c r="H53" s="43"/>
      <c r="I53" s="43"/>
      <c r="J53" s="43"/>
      <c r="K53" s="43"/>
      <c r="L53" s="43"/>
      <c r="M53" s="43"/>
      <c r="N53" s="43"/>
      <c r="O53" s="43"/>
      <c r="P53" s="43"/>
      <c r="Q53" s="95" t="s">
        <v>90</v>
      </c>
      <c r="R53" s="43"/>
      <c r="S53" s="43"/>
      <c r="T53" s="43"/>
      <c r="U53" s="43"/>
      <c r="V53" s="43"/>
      <c r="W53" s="43"/>
      <c r="X53" s="43"/>
      <c r="Y53" s="43"/>
      <c r="Z53" s="43"/>
    </row>
    <row r="54" ht="12.75" customHeight="1">
      <c r="A54" s="43"/>
      <c r="B54" s="43"/>
      <c r="C54" s="43"/>
      <c r="D54" s="43"/>
      <c r="E54" s="43"/>
      <c r="F54" s="43"/>
      <c r="G54" s="43"/>
      <c r="H54" s="43"/>
      <c r="I54" s="43"/>
      <c r="J54" s="43"/>
      <c r="K54" s="43"/>
      <c r="L54" s="43"/>
      <c r="M54" s="43"/>
      <c r="N54" s="43"/>
      <c r="O54" s="43"/>
      <c r="P54" s="43"/>
      <c r="Q54" s="95" t="s">
        <v>134</v>
      </c>
      <c r="R54" s="43"/>
      <c r="S54" s="43"/>
      <c r="T54" s="43"/>
      <c r="U54" s="43"/>
      <c r="V54" s="43"/>
      <c r="W54" s="43"/>
      <c r="X54" s="43"/>
      <c r="Y54" s="43"/>
      <c r="Z54" s="43"/>
    </row>
    <row r="55" ht="12.75" customHeight="1">
      <c r="A55" s="43"/>
      <c r="B55" s="43"/>
      <c r="C55" s="43"/>
      <c r="D55" s="43"/>
      <c r="E55" s="43"/>
      <c r="F55" s="43"/>
      <c r="G55" s="43"/>
      <c r="H55" s="43"/>
      <c r="I55" s="43"/>
      <c r="J55" s="43"/>
      <c r="K55" s="43"/>
      <c r="L55" s="43"/>
      <c r="M55" s="43"/>
      <c r="N55" s="43"/>
      <c r="O55" s="43"/>
      <c r="P55" s="43"/>
      <c r="Q55" s="95" t="s">
        <v>135</v>
      </c>
      <c r="R55" s="43"/>
      <c r="S55" s="43"/>
      <c r="T55" s="43"/>
      <c r="U55" s="43"/>
      <c r="V55" s="43"/>
      <c r="W55" s="43"/>
      <c r="X55" s="43"/>
      <c r="Y55" s="43"/>
      <c r="Z55" s="43"/>
    </row>
    <row r="56" ht="12.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ht="12.75" customHeight="1">
      <c r="A57" s="43"/>
      <c r="B57" s="43"/>
      <c r="C57" s="43"/>
      <c r="D57" s="43"/>
      <c r="E57" s="43"/>
      <c r="F57" s="43"/>
      <c r="G57" s="43"/>
      <c r="H57" s="43"/>
      <c r="I57" s="43"/>
      <c r="J57" s="43"/>
      <c r="K57" s="43"/>
      <c r="L57" s="43"/>
      <c r="M57" s="43"/>
      <c r="N57" s="43"/>
      <c r="O57" s="43"/>
      <c r="P57" s="43"/>
      <c r="Q57" s="165" t="s">
        <v>96</v>
      </c>
      <c r="R57" s="43"/>
      <c r="S57" s="43"/>
      <c r="T57" s="43"/>
      <c r="U57" s="43"/>
      <c r="V57" s="43"/>
      <c r="W57" s="43"/>
      <c r="X57" s="43"/>
      <c r="Y57" s="43"/>
      <c r="Z57" s="43"/>
    </row>
    <row r="58" ht="12.75" customHeight="1">
      <c r="A58" s="43"/>
      <c r="B58" s="43"/>
      <c r="C58" s="43"/>
      <c r="D58" s="43"/>
      <c r="E58" s="43"/>
      <c r="F58" s="43"/>
      <c r="G58" s="43"/>
      <c r="H58" s="43"/>
      <c r="I58" s="43"/>
      <c r="J58" s="43"/>
      <c r="K58" s="43"/>
      <c r="L58" s="43"/>
      <c r="M58" s="43"/>
      <c r="N58" s="43"/>
      <c r="O58" s="43"/>
      <c r="P58" s="43"/>
      <c r="Q58" s="165" t="s">
        <v>96</v>
      </c>
      <c r="R58" s="43"/>
      <c r="S58" s="43"/>
      <c r="T58" s="43"/>
      <c r="U58" s="43"/>
      <c r="V58" s="43"/>
      <c r="W58" s="43"/>
      <c r="X58" s="43"/>
      <c r="Y58" s="43"/>
      <c r="Z58" s="43"/>
    </row>
    <row r="59" ht="12.75" customHeight="1">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row>
    <row r="60" ht="12.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ht="12.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ht="12.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ht="12.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ht="12.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ht="12.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ht="12.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ht="12.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ht="12.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ht="12.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ht="12.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ht="12.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ht="12.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ht="12.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ht="12.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ht="12.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ht="12.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ht="12.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ht="12.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ht="12.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ht="12.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ht="12.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ht="12.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ht="12.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ht="12.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ht="12.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ht="12.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ht="12.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ht="12.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ht="12.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ht="12.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ht="12.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ht="12.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ht="12.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ht="12.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ht="12.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ht="12.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ht="12.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ht="12.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ht="12.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2.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2.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2.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2.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2.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2.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2.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2.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2.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2.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2.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2.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2.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2.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2.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2.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2.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2.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2.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2.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2.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2.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2.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2.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2.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2.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2.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2.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2.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2.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2.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2.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2.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2.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2.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2.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2.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2.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2.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2.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2.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2.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2.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2.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2.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2.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2.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2.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2.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2.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2.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2.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2.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2.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2.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2.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2.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2.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2.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2.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2.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2.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2.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2.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2.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2.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2.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2.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2.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2.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2.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2.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2.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2.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2.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2.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2.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2.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2.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2.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2.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2.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2.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2.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2.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2.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2.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2.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2.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2.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2.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2.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2.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2.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2.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2.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2.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2.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2.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2.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2.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2.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2.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2.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2.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2.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2.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2.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2.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2.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2.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2.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2.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2.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2.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2.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2.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2.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2.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2.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2.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2.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2.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2.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2.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2.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2.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2.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2.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2.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2.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2.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2.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2.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2.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2.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2.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2.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2.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2.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2.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2.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2.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2.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2.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2.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2.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2.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2.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2.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2.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2.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2.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2.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2.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2.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2.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2.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2.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2.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2.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2.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2.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2.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2.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2.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2.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2.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2.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2.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2.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2.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2.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2.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2.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2.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2.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2.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2.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2.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2.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2.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2.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2.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2.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2.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2.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2.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2.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2.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2.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2.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2.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2.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2.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2.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2.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2.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2.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2.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2.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2.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2.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2.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2.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2.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2.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2.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2.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2.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2.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2.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2.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2.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2.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2.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2.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2.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2.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2.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2.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2.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2.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2.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2.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2.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2.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2.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2.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2.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2.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2.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2.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2.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2.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2.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2.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2.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2.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2.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2.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2.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2.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2.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2.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2.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2.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2.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2.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2.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2.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2.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2.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2.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2.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2.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2.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2.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2.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2.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2.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2.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2.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2.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2.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2.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2.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2.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2.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2.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2.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2.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2.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2.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2.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2.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2.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2.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2.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2.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2.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2.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2.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2.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2.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2.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2.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2.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2.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2.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2.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2.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2.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2.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2.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2.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2.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2.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2.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2.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2.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2.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2.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2.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2.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2.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2.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2.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2.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2.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2.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2.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2.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2.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2.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2.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2.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2.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2.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2.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2.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2.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2.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2.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2.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2.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2.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2.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2.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2.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2.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2.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2.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2.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2.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2.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2.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2.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2.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2.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2.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2.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2.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2.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2.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2.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2.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2.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2.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2.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2.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2.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2.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2.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2.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2.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2.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2.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2.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2.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2.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2.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2.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2.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2.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2.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2.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2.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2.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2.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2.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2.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2.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2.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2.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2.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2.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2.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2.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2.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2.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2.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2.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2.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2.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2.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2.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2.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2.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2.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2.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2.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2.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2.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2.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2.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2.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2.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2.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2.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2.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2.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2.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2.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2.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2.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2.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2.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2.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2.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2.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2.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2.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2.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2.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2.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2.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2.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2.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2.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2.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2.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2.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2.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2.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2.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2.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2.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2.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2.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2.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2.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2.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2.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2.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2.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2.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2.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2.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2.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2.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2.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2.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2.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2.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2.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2.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2.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2.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2.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2.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2.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2.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2.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2.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2.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2.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2.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2.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2.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2.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2.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2.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2.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2.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2.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2.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2.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2.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2.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2.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2.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2.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2.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2.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2.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2.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2.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2.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2.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2.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2.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2.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2.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2.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2.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2.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2.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2.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2.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2.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2.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2.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2.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2.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2.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2.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2.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2.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2.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2.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2.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2.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2.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2.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2.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2.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2.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2.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2.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2.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2.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2.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2.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2.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2.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2.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2.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2.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2.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2.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2.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2.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2.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2.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2.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2.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2.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2.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2.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2.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2.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2.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2.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2.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2.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2.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2.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2.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2.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2.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2.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2.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2.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2.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2.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2.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2.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2.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2.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2.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2.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2.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2.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2.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2.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2.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2.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2.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2.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2.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2.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2.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2.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2.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2.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2.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2.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2.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2.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2.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2.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2.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2.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2.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2.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2.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2.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2.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2.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2.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2.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2.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2.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2.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2.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2.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2.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2.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2.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2.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2.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2.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2.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2.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2.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2.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2.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2.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2.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2.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2.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2.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2.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2.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2.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2.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2.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2.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2.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2.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2.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2.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2.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2.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2.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2.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2.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2.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2.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2.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2.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2.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2.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2.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2.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2.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2.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2.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2.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2.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2.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2.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2.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2.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2.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2.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2.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2.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2.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2.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2.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2.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2.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2.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2.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2.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2.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2.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2.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2.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2.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2.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2.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2.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2.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2.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2.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2.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2.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2.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2.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2.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2.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2.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2.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2.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2.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2.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2.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2.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2.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2.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2.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2.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2.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2.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2.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2.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2.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2.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2.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2.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2.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2.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2.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2.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2.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2.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2.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2.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2.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2.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2.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2.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2.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2.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2.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2.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2.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2.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2.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2.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2.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2.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2.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2.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2.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2.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2.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2.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2.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2.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2.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2.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2.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2.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2.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2.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2.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2.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2.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2.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2.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2.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2.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2.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2.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2.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2.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2.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2.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2.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2.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2.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2.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2.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2.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2.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2.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2.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2.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2.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2.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2.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2.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2.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2.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2.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2.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2.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2.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2.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2.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2.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2.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2.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2.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2.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72">
    <mergeCell ref="A16:B16"/>
    <mergeCell ref="A17:B17"/>
    <mergeCell ref="A18:A21"/>
    <mergeCell ref="A22:C23"/>
    <mergeCell ref="D22:G22"/>
    <mergeCell ref="H22:K22"/>
    <mergeCell ref="L22:O22"/>
    <mergeCell ref="L23:O23"/>
    <mergeCell ref="A24:O24"/>
    <mergeCell ref="A25:O25"/>
    <mergeCell ref="A26:M26"/>
    <mergeCell ref="N26:O26"/>
    <mergeCell ref="A27:M27"/>
    <mergeCell ref="N27:O27"/>
    <mergeCell ref="A28:M28"/>
    <mergeCell ref="N28:O28"/>
    <mergeCell ref="A29:M29"/>
    <mergeCell ref="N29:O29"/>
    <mergeCell ref="A30:M30"/>
    <mergeCell ref="N30:O30"/>
    <mergeCell ref="N31:O31"/>
    <mergeCell ref="A31:M31"/>
    <mergeCell ref="A32:M32"/>
    <mergeCell ref="N32:O32"/>
    <mergeCell ref="A33:M33"/>
    <mergeCell ref="N33:O33"/>
    <mergeCell ref="A34:M34"/>
    <mergeCell ref="N34:O34"/>
    <mergeCell ref="A38:M38"/>
    <mergeCell ref="A39:M39"/>
    <mergeCell ref="N39:O39"/>
    <mergeCell ref="A40:M40"/>
    <mergeCell ref="N40:O40"/>
    <mergeCell ref="A41:O41"/>
    <mergeCell ref="A35:M35"/>
    <mergeCell ref="N35:O35"/>
    <mergeCell ref="A36:M36"/>
    <mergeCell ref="N36:O36"/>
    <mergeCell ref="A37:M37"/>
    <mergeCell ref="N37:O37"/>
    <mergeCell ref="N38:O38"/>
    <mergeCell ref="A1:C2"/>
    <mergeCell ref="D1:O1"/>
    <mergeCell ref="D2:O2"/>
    <mergeCell ref="A3:E3"/>
    <mergeCell ref="F3:O3"/>
    <mergeCell ref="A4:E4"/>
    <mergeCell ref="F4:O4"/>
    <mergeCell ref="H7:H8"/>
    <mergeCell ref="I7:I8"/>
    <mergeCell ref="J7:K8"/>
    <mergeCell ref="L7:O7"/>
    <mergeCell ref="L8:M8"/>
    <mergeCell ref="N8:O8"/>
    <mergeCell ref="F7:G8"/>
    <mergeCell ref="F9:G9"/>
    <mergeCell ref="A5:E5"/>
    <mergeCell ref="F5:O5"/>
    <mergeCell ref="A6:E6"/>
    <mergeCell ref="G6:O6"/>
    <mergeCell ref="A7:D8"/>
    <mergeCell ref="E7:E8"/>
    <mergeCell ref="A9:D9"/>
    <mergeCell ref="J9:O9"/>
    <mergeCell ref="A10:O10"/>
    <mergeCell ref="A11:O11"/>
    <mergeCell ref="A12:O12"/>
    <mergeCell ref="A13:O13"/>
    <mergeCell ref="A14:B14"/>
    <mergeCell ref="A15:B15"/>
    <mergeCell ref="D23:G23"/>
    <mergeCell ref="H23:K23"/>
  </mergeCells>
  <dataValidations>
    <dataValidation type="list" allowBlank="1" showErrorMessage="1" sqref="C16">
      <formula1>$Q$58</formula1>
    </dataValidation>
    <dataValidation type="list" allowBlank="1" showErrorMessage="1" sqref="J9">
      <formula1>$Q$43:$Q$55</formula1>
    </dataValidation>
    <dataValidation type="list" allowBlank="1" showErrorMessage="1" sqref="C15">
      <formula1>$Q$57</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86"/>
    <col customWidth="1" min="2" max="2" width="26.86"/>
    <col customWidth="1" min="3" max="3" width="17.86"/>
    <col customWidth="1" min="4" max="4" width="19.57"/>
    <col customWidth="1" min="5" max="5" width="19.29"/>
    <col customWidth="1" min="6" max="6" width="17.57"/>
    <col customWidth="1" min="7" max="7" width="20.0"/>
    <col customWidth="1" min="8" max="8" width="21.43"/>
    <col customWidth="1" min="9" max="11" width="7.71"/>
    <col customWidth="1" min="12" max="12" width="8.29"/>
    <col customWidth="1" min="13" max="14" width="7.71"/>
    <col customWidth="1" min="15" max="15" width="19.0"/>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5" width="11.43"/>
    <col customWidth="1" min="26" max="26" width="18.57"/>
    <col customWidth="1" min="27" max="27" width="15.71"/>
    <col customWidth="1" min="28" max="28" width="11.43"/>
  </cols>
  <sheetData>
    <row r="1" ht="22.5" customHeight="1">
      <c r="A1" s="37"/>
      <c r="B1" s="38"/>
      <c r="C1" s="39"/>
      <c r="D1" s="40" t="s">
        <v>143</v>
      </c>
      <c r="E1" s="41"/>
      <c r="F1" s="41"/>
      <c r="G1" s="41"/>
      <c r="H1" s="41"/>
      <c r="I1" s="41"/>
      <c r="J1" s="41"/>
      <c r="K1" s="41"/>
      <c r="L1" s="41"/>
      <c r="M1" s="41"/>
      <c r="N1" s="41"/>
      <c r="O1" s="42"/>
      <c r="P1" s="43"/>
      <c r="Q1" s="43"/>
      <c r="R1" s="43"/>
      <c r="S1" s="43"/>
      <c r="T1" s="43"/>
      <c r="U1" s="43"/>
      <c r="V1" s="43"/>
      <c r="W1" s="43"/>
      <c r="X1" s="43"/>
      <c r="Y1" s="43"/>
      <c r="Z1" s="43"/>
      <c r="AA1" s="43"/>
      <c r="AB1" s="43"/>
    </row>
    <row r="2" ht="23.25" customHeight="1">
      <c r="A2" s="45"/>
      <c r="B2" s="46"/>
      <c r="C2" s="47"/>
      <c r="D2" s="48" t="s">
        <v>1</v>
      </c>
      <c r="E2" s="49"/>
      <c r="F2" s="49"/>
      <c r="G2" s="49"/>
      <c r="H2" s="49"/>
      <c r="I2" s="49"/>
      <c r="J2" s="49"/>
      <c r="K2" s="49"/>
      <c r="L2" s="49"/>
      <c r="M2" s="49"/>
      <c r="N2" s="49"/>
      <c r="O2" s="50"/>
      <c r="P2" s="43"/>
      <c r="Q2" s="43"/>
      <c r="R2" s="43"/>
      <c r="S2" s="43"/>
      <c r="T2" s="43"/>
      <c r="U2" s="43"/>
      <c r="V2" s="43"/>
      <c r="W2" s="43"/>
      <c r="X2" s="43"/>
      <c r="Y2" s="43"/>
      <c r="Z2" s="43"/>
      <c r="AA2" s="43"/>
      <c r="AB2" s="43"/>
    </row>
    <row r="3" ht="13.5" customHeight="1">
      <c r="A3" s="51" t="s">
        <v>60</v>
      </c>
      <c r="B3" s="52"/>
      <c r="C3" s="52"/>
      <c r="D3" s="52"/>
      <c r="E3" s="53"/>
      <c r="F3" s="54" t="str">
        <f>'SET-G. Financiera'!J3</f>
        <v>GESTIÓN FINANCIERA</v>
      </c>
      <c r="G3" s="52"/>
      <c r="H3" s="52"/>
      <c r="I3" s="52"/>
      <c r="J3" s="52"/>
      <c r="K3" s="52"/>
      <c r="L3" s="52"/>
      <c r="M3" s="52"/>
      <c r="N3" s="52"/>
      <c r="O3" s="55"/>
      <c r="P3" s="43"/>
      <c r="Q3" s="43"/>
      <c r="R3" s="43"/>
      <c r="S3" s="43"/>
      <c r="T3" s="43"/>
      <c r="U3" s="43"/>
      <c r="V3" s="43"/>
      <c r="W3" s="43"/>
      <c r="X3" s="43"/>
      <c r="Y3" s="43"/>
      <c r="Z3" s="43"/>
      <c r="AA3" s="43"/>
      <c r="AB3" s="43"/>
    </row>
    <row r="4" ht="15.75" customHeight="1">
      <c r="A4" s="56" t="s">
        <v>4</v>
      </c>
      <c r="B4" s="57"/>
      <c r="C4" s="57"/>
      <c r="D4" s="57"/>
      <c r="E4" s="58"/>
      <c r="F4" s="59" t="str">
        <f>'SET-G. Financiera'!$B10</f>
        <v>Nivel de Endeudamiento</v>
      </c>
      <c r="G4" s="57"/>
      <c r="H4" s="57"/>
      <c r="I4" s="57"/>
      <c r="J4" s="57"/>
      <c r="K4" s="57"/>
      <c r="L4" s="57"/>
      <c r="M4" s="57"/>
      <c r="N4" s="57"/>
      <c r="O4" s="60"/>
      <c r="P4" s="43"/>
      <c r="Q4" s="43"/>
      <c r="R4" s="43"/>
      <c r="S4" s="43"/>
      <c r="T4" s="43"/>
      <c r="U4" s="43"/>
      <c r="V4" s="43"/>
      <c r="W4" s="43"/>
      <c r="X4" s="43"/>
      <c r="Y4" s="43"/>
      <c r="Z4" s="43"/>
      <c r="AA4" s="43"/>
      <c r="AB4" s="43"/>
    </row>
    <row r="5" ht="15.75" customHeight="1">
      <c r="A5" s="56" t="s">
        <v>65</v>
      </c>
      <c r="B5" s="57"/>
      <c r="C5" s="57"/>
      <c r="D5" s="57"/>
      <c r="E5" s="58"/>
      <c r="F5" s="62" t="str">
        <f>'SET-G. Financiera'!F10</f>
        <v>Eficiencia </v>
      </c>
      <c r="G5" s="57"/>
      <c r="H5" s="57"/>
      <c r="I5" s="57"/>
      <c r="J5" s="57"/>
      <c r="K5" s="57"/>
      <c r="L5" s="57"/>
      <c r="M5" s="57"/>
      <c r="N5" s="57"/>
      <c r="O5" s="60"/>
      <c r="P5" s="43"/>
      <c r="Q5" s="43"/>
      <c r="R5" s="43"/>
      <c r="S5" s="43"/>
      <c r="T5" s="43"/>
      <c r="U5" s="43"/>
      <c r="V5" s="43"/>
      <c r="W5" s="43"/>
      <c r="X5" s="43"/>
      <c r="Y5" s="43"/>
      <c r="Z5" s="43"/>
      <c r="AA5" s="43"/>
      <c r="AB5" s="43"/>
    </row>
    <row r="6" ht="17.25" customHeight="1">
      <c r="A6" s="65" t="s">
        <v>69</v>
      </c>
      <c r="B6" s="67"/>
      <c r="C6" s="67"/>
      <c r="D6" s="67"/>
      <c r="E6" s="68"/>
      <c r="F6" s="69" t="s">
        <v>70</v>
      </c>
      <c r="G6" s="70" t="str">
        <f>'SET-G. Financiera'!A10</f>
        <v>IN07</v>
      </c>
      <c r="H6" s="67"/>
      <c r="I6" s="67"/>
      <c r="J6" s="67"/>
      <c r="K6" s="67"/>
      <c r="L6" s="67"/>
      <c r="M6" s="67"/>
      <c r="N6" s="67"/>
      <c r="O6" s="71"/>
      <c r="P6" s="43"/>
      <c r="Q6" s="43"/>
      <c r="R6" s="43"/>
      <c r="S6" s="43"/>
      <c r="T6" s="43"/>
      <c r="U6" s="43"/>
      <c r="V6" s="43"/>
      <c r="W6" s="43"/>
      <c r="X6" s="43"/>
      <c r="Y6" s="43"/>
      <c r="Z6" s="169"/>
      <c r="AA6" s="169"/>
      <c r="AB6" s="169"/>
    </row>
    <row r="7" ht="12.75" customHeight="1">
      <c r="A7" s="72" t="s">
        <v>71</v>
      </c>
      <c r="B7" s="38"/>
      <c r="C7" s="38"/>
      <c r="D7" s="73"/>
      <c r="E7" s="74" t="s">
        <v>72</v>
      </c>
      <c r="F7" s="75" t="s">
        <v>73</v>
      </c>
      <c r="G7" s="73"/>
      <c r="H7" s="74" t="s">
        <v>74</v>
      </c>
      <c r="I7" s="74" t="s">
        <v>79</v>
      </c>
      <c r="J7" s="75" t="s">
        <v>84</v>
      </c>
      <c r="K7" s="73"/>
      <c r="L7" s="77" t="s">
        <v>85</v>
      </c>
      <c r="M7" s="52"/>
      <c r="N7" s="52"/>
      <c r="O7" s="55"/>
      <c r="P7" s="43"/>
      <c r="Q7" s="43"/>
      <c r="R7" s="43"/>
      <c r="S7" s="43"/>
      <c r="T7" s="43"/>
      <c r="U7" s="43"/>
      <c r="V7" s="43"/>
      <c r="W7" s="43"/>
      <c r="X7" s="43"/>
      <c r="Y7" s="43"/>
      <c r="Z7" s="43"/>
      <c r="AA7" s="43"/>
      <c r="AB7" s="43"/>
    </row>
    <row r="8" ht="46.5" customHeight="1">
      <c r="A8" s="79"/>
      <c r="B8" s="80"/>
      <c r="C8" s="80"/>
      <c r="D8" s="81"/>
      <c r="E8" s="82"/>
      <c r="F8" s="83"/>
      <c r="G8" s="81"/>
      <c r="H8" s="82"/>
      <c r="I8" s="82"/>
      <c r="J8" s="83"/>
      <c r="K8" s="81"/>
      <c r="L8" s="85" t="s">
        <v>86</v>
      </c>
      <c r="M8" s="58"/>
      <c r="N8" s="85" t="s">
        <v>87</v>
      </c>
      <c r="O8" s="60"/>
      <c r="P8" s="43"/>
      <c r="Q8" s="43"/>
      <c r="R8" s="43"/>
      <c r="S8" s="43"/>
      <c r="T8" s="43"/>
      <c r="U8" s="43"/>
      <c r="V8" s="43"/>
      <c r="W8" s="43"/>
      <c r="X8" s="43"/>
      <c r="Y8" s="43"/>
      <c r="Z8" s="169"/>
      <c r="AA8" s="169"/>
      <c r="AB8" s="43"/>
    </row>
    <row r="9" ht="69.75" customHeight="1">
      <c r="A9" s="86" t="str">
        <f>'SET-G. Financiera'!$C10</f>
        <v>Reflejar el grado de apalancamiento teniendo en cuenta que los recursos recibidos por convenios para la ejecución de proyectos de aguas potable y saneamiento básico son registrados contablemente como deudas con terceros, se hace necesario aterrizar la meta en función de la actividad para que la realidad de la empresa se refleje en el resultado que arroje este indicador.</v>
      </c>
      <c r="B9" s="67"/>
      <c r="C9" s="67"/>
      <c r="D9" s="68"/>
      <c r="E9" s="87" t="s">
        <v>88</v>
      </c>
      <c r="F9" s="88" t="str">
        <f>'SET-G. Financiera'!$D10</f>
        <v>Pasivo total  / Activo  Total </v>
      </c>
      <c r="G9" s="68"/>
      <c r="H9" s="90">
        <f>$C16</f>
        <v>0.4</v>
      </c>
      <c r="I9" s="93" t="str">
        <f>'SET-G. Financiera'!$E10</f>
        <v>Mensual</v>
      </c>
      <c r="J9" s="96" t="s">
        <v>90</v>
      </c>
      <c r="K9" s="67"/>
      <c r="L9" s="67"/>
      <c r="M9" s="67"/>
      <c r="N9" s="67"/>
      <c r="O9" s="71"/>
      <c r="P9" s="43"/>
      <c r="Q9" s="43"/>
      <c r="R9" s="43"/>
      <c r="S9" s="43"/>
      <c r="T9" s="43"/>
      <c r="U9" s="43"/>
      <c r="V9" s="43"/>
      <c r="W9" s="43"/>
      <c r="X9" s="43"/>
      <c r="Y9" s="43"/>
      <c r="Z9" s="43"/>
      <c r="AA9" s="169"/>
      <c r="AB9" s="43"/>
    </row>
    <row r="10" ht="13.5" customHeight="1">
      <c r="A10" s="98" t="s">
        <v>91</v>
      </c>
      <c r="B10" s="41"/>
      <c r="C10" s="41"/>
      <c r="D10" s="41"/>
      <c r="E10" s="41"/>
      <c r="F10" s="41"/>
      <c r="G10" s="41"/>
      <c r="H10" s="41"/>
      <c r="I10" s="41"/>
      <c r="J10" s="41"/>
      <c r="K10" s="41"/>
      <c r="L10" s="41"/>
      <c r="M10" s="41"/>
      <c r="N10" s="41"/>
      <c r="O10" s="42"/>
      <c r="P10" s="43"/>
      <c r="Q10" s="43"/>
      <c r="R10" s="43"/>
      <c r="S10" s="43"/>
      <c r="T10" s="43"/>
      <c r="U10" s="43"/>
      <c r="V10" s="43"/>
      <c r="W10" s="43"/>
      <c r="X10" s="43"/>
      <c r="Y10" s="43"/>
      <c r="Z10" s="43"/>
      <c r="AA10" s="43"/>
      <c r="AB10" s="43"/>
    </row>
    <row r="11" ht="18.75" customHeight="1">
      <c r="A11" s="99"/>
      <c r="B11" s="46"/>
      <c r="C11" s="46"/>
      <c r="D11" s="46"/>
      <c r="E11" s="46"/>
      <c r="F11" s="46"/>
      <c r="G11" s="46"/>
      <c r="H11" s="46"/>
      <c r="I11" s="46"/>
      <c r="J11" s="46"/>
      <c r="K11" s="46"/>
      <c r="L11" s="46"/>
      <c r="M11" s="46"/>
      <c r="N11" s="46"/>
      <c r="O11" s="47"/>
      <c r="P11" s="43"/>
      <c r="Q11" s="43"/>
      <c r="R11" s="43"/>
      <c r="S11" s="43"/>
      <c r="T11" s="43"/>
      <c r="U11" s="43"/>
      <c r="V11" s="43"/>
      <c r="W11" s="43"/>
      <c r="X11" s="43"/>
      <c r="Y11" s="43"/>
      <c r="Z11" s="43"/>
      <c r="AA11" s="43"/>
      <c r="AB11" s="43"/>
    </row>
    <row r="12" ht="15.0" customHeight="1">
      <c r="A12" s="100" t="s">
        <v>92</v>
      </c>
      <c r="B12" s="102"/>
      <c r="C12" s="102"/>
      <c r="D12" s="102"/>
      <c r="E12" s="102"/>
      <c r="F12" s="102"/>
      <c r="G12" s="102"/>
      <c r="H12" s="102"/>
      <c r="I12" s="102"/>
      <c r="J12" s="102"/>
      <c r="K12" s="102"/>
      <c r="L12" s="102"/>
      <c r="M12" s="102"/>
      <c r="N12" s="102"/>
      <c r="O12" s="103"/>
      <c r="P12" s="43"/>
      <c r="Q12" s="43"/>
      <c r="R12" s="43"/>
      <c r="S12" s="43"/>
      <c r="T12" s="43"/>
      <c r="U12" s="43"/>
      <c r="V12" s="104"/>
      <c r="W12" s="105"/>
      <c r="X12" s="105"/>
      <c r="Y12" s="43"/>
      <c r="Z12" s="43"/>
      <c r="AA12" s="43"/>
      <c r="AB12" s="43"/>
    </row>
    <row r="13" ht="16.5" customHeight="1">
      <c r="A13" s="106" t="s">
        <v>93</v>
      </c>
      <c r="B13" s="52"/>
      <c r="C13" s="52"/>
      <c r="D13" s="52"/>
      <c r="E13" s="52"/>
      <c r="F13" s="52"/>
      <c r="G13" s="52"/>
      <c r="H13" s="52"/>
      <c r="I13" s="52"/>
      <c r="J13" s="52"/>
      <c r="K13" s="52"/>
      <c r="L13" s="52"/>
      <c r="M13" s="52"/>
      <c r="N13" s="52"/>
      <c r="O13" s="55"/>
      <c r="P13" s="43"/>
      <c r="Q13" s="43"/>
      <c r="R13" s="43"/>
      <c r="S13" s="43"/>
      <c r="T13" s="43"/>
      <c r="U13" s="43"/>
      <c r="V13" s="104"/>
      <c r="W13" s="107"/>
      <c r="X13" s="107"/>
      <c r="Y13" s="43"/>
      <c r="Z13" s="43"/>
      <c r="AA13" s="43"/>
      <c r="AB13" s="43"/>
    </row>
    <row r="14" ht="16.5" customHeight="1">
      <c r="A14" s="108" t="s">
        <v>94</v>
      </c>
      <c r="B14" s="58"/>
      <c r="C14" s="109" t="s">
        <v>17</v>
      </c>
      <c r="D14" s="109" t="s">
        <v>18</v>
      </c>
      <c r="E14" s="109" t="s">
        <v>19</v>
      </c>
      <c r="F14" s="109" t="s">
        <v>20</v>
      </c>
      <c r="G14" s="109" t="s">
        <v>21</v>
      </c>
      <c r="H14" s="109" t="s">
        <v>22</v>
      </c>
      <c r="I14" s="109" t="s">
        <v>23</v>
      </c>
      <c r="J14" s="109" t="s">
        <v>24</v>
      </c>
      <c r="K14" s="109" t="s">
        <v>25</v>
      </c>
      <c r="L14" s="109" t="s">
        <v>26</v>
      </c>
      <c r="M14" s="109" t="s">
        <v>27</v>
      </c>
      <c r="N14" s="109" t="s">
        <v>28</v>
      </c>
      <c r="O14" s="110" t="s">
        <v>95</v>
      </c>
      <c r="P14" s="43"/>
      <c r="Q14" s="43"/>
      <c r="R14" s="43"/>
      <c r="S14" s="43"/>
      <c r="T14" s="43"/>
      <c r="U14" s="43"/>
      <c r="V14" s="104"/>
      <c r="W14" s="107"/>
      <c r="X14" s="107"/>
      <c r="Y14" s="43"/>
      <c r="Z14" s="43"/>
      <c r="AA14" s="43"/>
      <c r="AB14" s="43"/>
    </row>
    <row r="15" ht="16.5" customHeight="1">
      <c r="A15" s="56" t="s">
        <v>10</v>
      </c>
      <c r="B15" s="58"/>
      <c r="C15" s="170">
        <v>0.38</v>
      </c>
      <c r="D15" s="113">
        <f t="shared" ref="D15:O15" si="1">$C$15</f>
        <v>0.38</v>
      </c>
      <c r="E15" s="113">
        <f t="shared" si="1"/>
        <v>0.38</v>
      </c>
      <c r="F15" s="113">
        <f t="shared" si="1"/>
        <v>0.38</v>
      </c>
      <c r="G15" s="113">
        <f t="shared" si="1"/>
        <v>0.38</v>
      </c>
      <c r="H15" s="113">
        <f t="shared" si="1"/>
        <v>0.38</v>
      </c>
      <c r="I15" s="113">
        <f t="shared" si="1"/>
        <v>0.38</v>
      </c>
      <c r="J15" s="113">
        <f t="shared" si="1"/>
        <v>0.38</v>
      </c>
      <c r="K15" s="113">
        <f t="shared" si="1"/>
        <v>0.38</v>
      </c>
      <c r="L15" s="113">
        <f t="shared" si="1"/>
        <v>0.38</v>
      </c>
      <c r="M15" s="113">
        <f t="shared" si="1"/>
        <v>0.38</v>
      </c>
      <c r="N15" s="113">
        <f t="shared" si="1"/>
        <v>0.38</v>
      </c>
      <c r="O15" s="115">
        <f t="shared" si="1"/>
        <v>0.38</v>
      </c>
      <c r="P15" s="43"/>
      <c r="Q15" s="43"/>
      <c r="R15" s="43"/>
      <c r="S15" s="43"/>
      <c r="T15" s="43"/>
      <c r="U15" s="43"/>
      <c r="V15" s="104"/>
      <c r="W15" s="107"/>
      <c r="X15" s="107"/>
      <c r="Y15" s="43"/>
      <c r="Z15" s="43"/>
      <c r="AA15" s="43"/>
      <c r="AB15" s="43"/>
    </row>
    <row r="16" ht="17.25" customHeight="1">
      <c r="A16" s="56" t="s">
        <v>97</v>
      </c>
      <c r="B16" s="58"/>
      <c r="C16" s="171">
        <v>0.4</v>
      </c>
      <c r="D16" s="113">
        <f t="shared" ref="D16:O16" si="2">$C$16</f>
        <v>0.4</v>
      </c>
      <c r="E16" s="113">
        <f t="shared" si="2"/>
        <v>0.4</v>
      </c>
      <c r="F16" s="113">
        <f t="shared" si="2"/>
        <v>0.4</v>
      </c>
      <c r="G16" s="113">
        <f t="shared" si="2"/>
        <v>0.4</v>
      </c>
      <c r="H16" s="113">
        <f t="shared" si="2"/>
        <v>0.4</v>
      </c>
      <c r="I16" s="113">
        <f t="shared" si="2"/>
        <v>0.4</v>
      </c>
      <c r="J16" s="113">
        <f t="shared" si="2"/>
        <v>0.4</v>
      </c>
      <c r="K16" s="113">
        <f t="shared" si="2"/>
        <v>0.4</v>
      </c>
      <c r="L16" s="113">
        <f t="shared" si="2"/>
        <v>0.4</v>
      </c>
      <c r="M16" s="113">
        <f t="shared" si="2"/>
        <v>0.4</v>
      </c>
      <c r="N16" s="113">
        <f t="shared" si="2"/>
        <v>0.4</v>
      </c>
      <c r="O16" s="115">
        <f t="shared" si="2"/>
        <v>0.4</v>
      </c>
      <c r="P16" s="43"/>
      <c r="Q16" s="43"/>
      <c r="R16" s="43"/>
      <c r="S16" s="43"/>
      <c r="T16" s="43"/>
      <c r="U16" s="43"/>
      <c r="V16" s="104"/>
      <c r="W16" s="107"/>
      <c r="X16" s="107"/>
      <c r="Y16" s="43"/>
      <c r="Z16" s="43"/>
      <c r="AA16" s="43"/>
      <c r="AB16" s="43"/>
    </row>
    <row r="17" ht="17.25" customHeight="1">
      <c r="A17" s="117" t="s">
        <v>98</v>
      </c>
      <c r="B17" s="58"/>
      <c r="C17" s="119">
        <f t="shared" ref="C17:O17" si="3">IF((C19),C18/C19,"-")</f>
        <v>0.823500222</v>
      </c>
      <c r="D17" s="119">
        <f t="shared" si="3"/>
        <v>0.8613698906</v>
      </c>
      <c r="E17" s="119">
        <f t="shared" si="3"/>
        <v>0.8543307724</v>
      </c>
      <c r="F17" s="119">
        <f t="shared" si="3"/>
        <v>0.865056398</v>
      </c>
      <c r="G17" s="119">
        <f t="shared" si="3"/>
        <v>0.8708376621</v>
      </c>
      <c r="H17" s="119">
        <f t="shared" si="3"/>
        <v>0.881169334</v>
      </c>
      <c r="I17" s="119" t="str">
        <f t="shared" si="3"/>
        <v>-</v>
      </c>
      <c r="J17" s="119" t="str">
        <f t="shared" si="3"/>
        <v>-</v>
      </c>
      <c r="K17" s="119" t="str">
        <f t="shared" si="3"/>
        <v>-</v>
      </c>
      <c r="L17" s="119" t="str">
        <f t="shared" si="3"/>
        <v>-</v>
      </c>
      <c r="M17" s="119" t="str">
        <f t="shared" si="3"/>
        <v>-</v>
      </c>
      <c r="N17" s="119" t="str">
        <f t="shared" si="3"/>
        <v>-</v>
      </c>
      <c r="O17" s="126">
        <f t="shared" si="3"/>
        <v>0.8592294421</v>
      </c>
      <c r="P17" s="43"/>
      <c r="Q17" s="43"/>
      <c r="R17" s="43"/>
      <c r="S17" s="43"/>
      <c r="T17" s="43"/>
      <c r="U17" s="43"/>
      <c r="V17" s="104"/>
      <c r="W17" s="107"/>
      <c r="X17" s="107"/>
      <c r="Y17" s="43"/>
      <c r="Z17" s="43"/>
      <c r="AA17" s="43"/>
      <c r="AB17" s="43"/>
    </row>
    <row r="18" ht="19.5" customHeight="1">
      <c r="A18" s="122" t="s">
        <v>99</v>
      </c>
      <c r="B18" s="123" t="s">
        <v>146</v>
      </c>
      <c r="C18" s="173">
        <f>+'04'!C18</f>
        <v>41960136705</v>
      </c>
      <c r="D18" s="173">
        <f>+'04'!D18</f>
        <v>45830397808</v>
      </c>
      <c r="E18" s="173">
        <f>+'04'!E18</f>
        <v>43934542611</v>
      </c>
      <c r="F18" s="173">
        <f>+'04'!F18</f>
        <v>45579703398</v>
      </c>
      <c r="G18" s="173">
        <f>+'04'!G18</f>
        <v>44583834001</v>
      </c>
      <c r="H18" s="173">
        <f>+'04'!H18</f>
        <v>42461624861</v>
      </c>
      <c r="I18" s="173"/>
      <c r="J18" s="173"/>
      <c r="K18" s="173"/>
      <c r="L18" s="173"/>
      <c r="M18" s="173"/>
      <c r="N18" s="173"/>
      <c r="O18" s="174">
        <f t="shared" ref="O18:O19" si="4">SUM(C18:N18)</f>
        <v>264350239384</v>
      </c>
      <c r="P18" s="43"/>
      <c r="Q18" s="43"/>
      <c r="R18" s="43"/>
      <c r="S18" s="43"/>
      <c r="T18" s="43"/>
      <c r="U18" s="43"/>
      <c r="V18" s="104"/>
      <c r="W18" s="107"/>
      <c r="X18" s="107"/>
      <c r="Y18" s="43"/>
      <c r="Z18" s="43"/>
      <c r="AA18" s="43"/>
      <c r="AB18" s="43"/>
    </row>
    <row r="19" ht="18.0" customHeight="1">
      <c r="A19" s="128"/>
      <c r="B19" s="123" t="s">
        <v>147</v>
      </c>
      <c r="C19" s="173">
        <v>5.0953400598E10</v>
      </c>
      <c r="D19" s="173">
        <v>5.3206407964E10</v>
      </c>
      <c r="E19" s="173">
        <v>5.1425681985E10</v>
      </c>
      <c r="F19" s="173">
        <v>5.2689863348E10</v>
      </c>
      <c r="G19" s="173">
        <v>5.1196492688E10</v>
      </c>
      <c r="H19" s="173">
        <v>4.8187815011E10</v>
      </c>
      <c r="I19" s="173"/>
      <c r="J19" s="173"/>
      <c r="K19" s="173"/>
      <c r="L19" s="173"/>
      <c r="M19" s="173"/>
      <c r="N19" s="173"/>
      <c r="O19" s="174">
        <f t="shared" si="4"/>
        <v>307659661594</v>
      </c>
      <c r="P19" s="43"/>
      <c r="Q19" s="43"/>
      <c r="R19" s="43"/>
      <c r="S19" s="43"/>
      <c r="T19" s="43"/>
      <c r="U19" s="43"/>
      <c r="V19" s="104"/>
      <c r="W19" s="107"/>
      <c r="X19" s="107"/>
      <c r="Y19" s="43"/>
      <c r="Z19" s="43"/>
      <c r="AA19" s="43"/>
      <c r="AB19" s="43"/>
    </row>
    <row r="20" ht="21.0" customHeight="1">
      <c r="A20" s="128"/>
      <c r="B20" s="175"/>
      <c r="C20" s="176"/>
      <c r="D20" s="176"/>
      <c r="E20" s="176"/>
      <c r="F20" s="176"/>
      <c r="G20" s="176"/>
      <c r="H20" s="176"/>
      <c r="I20" s="176"/>
      <c r="J20" s="176"/>
      <c r="K20" s="176"/>
      <c r="L20" s="176"/>
      <c r="M20" s="176"/>
      <c r="N20" s="176"/>
      <c r="O20" s="177"/>
      <c r="P20" s="43"/>
      <c r="Q20" s="43"/>
      <c r="R20" s="43"/>
      <c r="S20" s="43"/>
      <c r="T20" s="43"/>
      <c r="U20" s="43"/>
      <c r="V20" s="104"/>
      <c r="W20" s="107"/>
      <c r="X20" s="107"/>
      <c r="Y20" s="43"/>
      <c r="Z20" s="43"/>
      <c r="AA20" s="43"/>
      <c r="AB20" s="43"/>
    </row>
    <row r="21" ht="18.0" customHeight="1">
      <c r="A21" s="132"/>
      <c r="B21" s="133" t="s">
        <v>105</v>
      </c>
      <c r="C21" s="134"/>
      <c r="D21" s="134"/>
      <c r="E21" s="134"/>
      <c r="F21" s="134"/>
      <c r="G21" s="134"/>
      <c r="H21" s="134"/>
      <c r="I21" s="134"/>
      <c r="J21" s="134"/>
      <c r="K21" s="134"/>
      <c r="L21" s="134"/>
      <c r="M21" s="134"/>
      <c r="N21" s="134"/>
      <c r="O21" s="135"/>
      <c r="P21" s="43"/>
      <c r="Q21" s="43"/>
      <c r="R21" s="43"/>
      <c r="S21" s="43"/>
      <c r="T21" s="43"/>
      <c r="U21" s="43"/>
      <c r="V21" s="104"/>
      <c r="W21" s="107"/>
      <c r="X21" s="107"/>
      <c r="Y21" s="43"/>
      <c r="Z21" s="43"/>
      <c r="AA21" s="43"/>
      <c r="AB21" s="43"/>
    </row>
    <row r="22" ht="14.25" customHeight="1">
      <c r="A22" s="137" t="s">
        <v>107</v>
      </c>
      <c r="B22" s="38"/>
      <c r="C22" s="73"/>
      <c r="D22" s="141" t="str">
        <f>'SET-G. Financiera'!$G10</f>
        <v>Menor de 41%</v>
      </c>
      <c r="E22" s="139"/>
      <c r="F22" s="139"/>
      <c r="G22" s="140"/>
      <c r="H22" s="141" t="str">
        <f>'SET-G. Financiera'!$H10</f>
        <v>Entre 41% y 49%</v>
      </c>
      <c r="I22" s="139"/>
      <c r="J22" s="139"/>
      <c r="K22" s="140"/>
      <c r="L22" s="141" t="str">
        <f>'SET-G. Financiera'!$I10</f>
        <v>Mayor del 49%</v>
      </c>
      <c r="M22" s="139"/>
      <c r="N22" s="139"/>
      <c r="O22" s="140"/>
      <c r="P22" s="43"/>
      <c r="Q22" s="43"/>
      <c r="R22" s="43"/>
      <c r="S22" s="43"/>
      <c r="T22" s="43"/>
      <c r="U22" s="43"/>
      <c r="V22" s="104"/>
      <c r="W22" s="107"/>
      <c r="X22" s="107"/>
      <c r="Y22" s="43"/>
      <c r="Z22" s="43"/>
      <c r="AA22" s="43"/>
      <c r="AB22" s="43"/>
    </row>
    <row r="23" ht="33.0" customHeight="1">
      <c r="A23" s="45"/>
      <c r="B23" s="46"/>
      <c r="C23" s="142"/>
      <c r="D23" s="143" t="s">
        <v>13</v>
      </c>
      <c r="E23" s="49"/>
      <c r="F23" s="49"/>
      <c r="G23" s="144"/>
      <c r="H23" s="145" t="s">
        <v>14</v>
      </c>
      <c r="I23" s="49"/>
      <c r="J23" s="49"/>
      <c r="K23" s="144"/>
      <c r="L23" s="146" t="s">
        <v>15</v>
      </c>
      <c r="M23" s="49"/>
      <c r="N23" s="49"/>
      <c r="O23" s="50"/>
      <c r="P23" s="43"/>
      <c r="Q23" s="43"/>
      <c r="R23" s="43"/>
      <c r="S23" s="43"/>
      <c r="T23" s="43"/>
      <c r="U23" s="43"/>
      <c r="V23" s="104"/>
      <c r="W23" s="107"/>
      <c r="X23" s="107"/>
      <c r="Y23" s="43"/>
      <c r="Z23" s="43"/>
      <c r="AA23" s="43"/>
      <c r="AB23" s="43"/>
    </row>
    <row r="24" ht="15.75" customHeight="1">
      <c r="A24" s="147" t="s">
        <v>108</v>
      </c>
      <c r="B24" s="49"/>
      <c r="C24" s="49"/>
      <c r="D24" s="49"/>
      <c r="E24" s="49"/>
      <c r="F24" s="49"/>
      <c r="G24" s="49"/>
      <c r="H24" s="49"/>
      <c r="I24" s="49"/>
      <c r="J24" s="49"/>
      <c r="K24" s="49"/>
      <c r="L24" s="49"/>
      <c r="M24" s="49"/>
      <c r="N24" s="49"/>
      <c r="O24" s="50"/>
      <c r="P24" s="43"/>
      <c r="Q24" s="43"/>
      <c r="R24" s="43"/>
      <c r="S24" s="43"/>
      <c r="T24" s="43"/>
      <c r="U24" s="43"/>
      <c r="V24" s="104"/>
      <c r="W24" s="107"/>
      <c r="X24" s="107"/>
      <c r="Y24" s="43"/>
      <c r="Z24" s="43"/>
      <c r="AA24" s="43"/>
      <c r="AB24" s="43"/>
    </row>
    <row r="25" ht="264.75" customHeight="1">
      <c r="A25" s="148"/>
      <c r="B25" s="139"/>
      <c r="C25" s="139"/>
      <c r="D25" s="139"/>
      <c r="E25" s="139"/>
      <c r="F25" s="139"/>
      <c r="G25" s="139"/>
      <c r="H25" s="139"/>
      <c r="I25" s="139"/>
      <c r="J25" s="139"/>
      <c r="K25" s="139"/>
      <c r="L25" s="139"/>
      <c r="M25" s="139"/>
      <c r="N25" s="139"/>
      <c r="O25" s="140"/>
      <c r="P25" s="43"/>
      <c r="Q25" s="43"/>
      <c r="R25" s="43"/>
      <c r="S25" s="43"/>
      <c r="T25" s="43"/>
      <c r="U25" s="43"/>
      <c r="V25" s="104"/>
      <c r="W25" s="43"/>
      <c r="X25" s="43"/>
      <c r="Y25" s="43"/>
      <c r="Z25" s="43"/>
      <c r="AA25" s="43"/>
      <c r="AB25" s="43"/>
    </row>
    <row r="26" ht="15.0" customHeight="1">
      <c r="A26" s="150" t="s">
        <v>148</v>
      </c>
      <c r="B26" s="52"/>
      <c r="C26" s="52"/>
      <c r="D26" s="52"/>
      <c r="E26" s="52"/>
      <c r="F26" s="52"/>
      <c r="G26" s="52"/>
      <c r="H26" s="52"/>
      <c r="I26" s="52"/>
      <c r="J26" s="52"/>
      <c r="K26" s="52"/>
      <c r="L26" s="52"/>
      <c r="M26" s="53"/>
      <c r="N26" s="151" t="s">
        <v>112</v>
      </c>
      <c r="O26" s="55"/>
      <c r="P26" s="43"/>
      <c r="Q26" s="43"/>
      <c r="R26" s="43"/>
      <c r="S26" s="43"/>
      <c r="T26" s="43"/>
      <c r="U26" s="43"/>
      <c r="V26" s="43"/>
      <c r="W26" s="43"/>
      <c r="X26" s="43"/>
      <c r="Y26" s="43"/>
      <c r="Z26" s="43"/>
      <c r="AA26" s="43"/>
      <c r="AB26" s="43"/>
    </row>
    <row r="27" ht="16.5" hidden="1" customHeight="1">
      <c r="A27" s="152"/>
      <c r="B27" s="57"/>
      <c r="C27" s="57"/>
      <c r="D27" s="57"/>
      <c r="E27" s="57"/>
      <c r="F27" s="57"/>
      <c r="G27" s="57"/>
      <c r="H27" s="57"/>
      <c r="I27" s="57"/>
      <c r="J27" s="57"/>
      <c r="K27" s="57"/>
      <c r="L27" s="57"/>
      <c r="M27" s="58"/>
      <c r="N27" s="153">
        <v>42005.0</v>
      </c>
      <c r="O27" s="60"/>
      <c r="P27" s="43"/>
      <c r="Q27" s="43"/>
      <c r="R27" s="43"/>
      <c r="S27" s="43"/>
      <c r="T27" s="43"/>
      <c r="U27" s="43"/>
      <c r="V27" s="43"/>
      <c r="W27" s="43"/>
      <c r="X27" s="43"/>
      <c r="Y27" s="43"/>
      <c r="Z27" s="43"/>
      <c r="AA27" s="43"/>
      <c r="AB27" s="43"/>
    </row>
    <row r="28" ht="16.5" hidden="1" customHeight="1">
      <c r="A28" s="152"/>
      <c r="B28" s="57"/>
      <c r="C28" s="57"/>
      <c r="D28" s="57"/>
      <c r="E28" s="57"/>
      <c r="F28" s="57"/>
      <c r="G28" s="57"/>
      <c r="H28" s="57"/>
      <c r="I28" s="57"/>
      <c r="J28" s="57"/>
      <c r="K28" s="57"/>
      <c r="L28" s="57"/>
      <c r="M28" s="58"/>
      <c r="N28" s="153">
        <v>42036.0</v>
      </c>
      <c r="O28" s="60"/>
      <c r="P28" s="43"/>
      <c r="Q28" s="43"/>
      <c r="R28" s="43"/>
      <c r="S28" s="43"/>
      <c r="T28" s="43"/>
      <c r="U28" s="43"/>
      <c r="V28" s="43"/>
      <c r="W28" s="43"/>
      <c r="X28" s="43"/>
      <c r="Y28" s="43"/>
      <c r="Z28" s="43"/>
      <c r="AA28" s="43"/>
      <c r="AB28" s="43"/>
    </row>
    <row r="29" ht="16.5" hidden="1" customHeight="1">
      <c r="A29" s="152"/>
      <c r="B29" s="57"/>
      <c r="C29" s="57"/>
      <c r="D29" s="57"/>
      <c r="E29" s="57"/>
      <c r="F29" s="57"/>
      <c r="G29" s="57"/>
      <c r="H29" s="57"/>
      <c r="I29" s="57"/>
      <c r="J29" s="57"/>
      <c r="K29" s="57"/>
      <c r="L29" s="57"/>
      <c r="M29" s="58"/>
      <c r="N29" s="153">
        <v>42064.0</v>
      </c>
      <c r="O29" s="60"/>
      <c r="P29" s="43"/>
      <c r="Q29" s="43"/>
      <c r="R29" s="43"/>
      <c r="S29" s="43"/>
      <c r="T29" s="43"/>
      <c r="U29" s="43"/>
      <c r="V29" s="43"/>
      <c r="W29" s="43"/>
      <c r="X29" s="43"/>
      <c r="Y29" s="43"/>
      <c r="Z29" s="43"/>
      <c r="AA29" s="43"/>
      <c r="AB29" s="43"/>
    </row>
    <row r="30" ht="16.5" hidden="1" customHeight="1">
      <c r="A30" s="152"/>
      <c r="B30" s="57"/>
      <c r="C30" s="57"/>
      <c r="D30" s="57"/>
      <c r="E30" s="57"/>
      <c r="F30" s="57"/>
      <c r="G30" s="57"/>
      <c r="H30" s="57"/>
      <c r="I30" s="57"/>
      <c r="J30" s="57"/>
      <c r="K30" s="57"/>
      <c r="L30" s="57"/>
      <c r="M30" s="58"/>
      <c r="N30" s="153">
        <v>42095.0</v>
      </c>
      <c r="O30" s="60"/>
      <c r="P30" s="43"/>
      <c r="Q30" s="43"/>
      <c r="R30" s="43"/>
      <c r="S30" s="43"/>
      <c r="T30" s="43"/>
      <c r="U30" s="43"/>
      <c r="V30" s="43"/>
      <c r="W30" s="43"/>
      <c r="X30" s="43"/>
      <c r="Y30" s="43"/>
      <c r="Z30" s="43"/>
      <c r="AA30" s="43"/>
      <c r="AB30" s="43"/>
    </row>
    <row r="31" ht="16.5" hidden="1" customHeight="1">
      <c r="A31" s="152"/>
      <c r="B31" s="57"/>
      <c r="C31" s="57"/>
      <c r="D31" s="57"/>
      <c r="E31" s="57"/>
      <c r="F31" s="57"/>
      <c r="G31" s="57"/>
      <c r="H31" s="57"/>
      <c r="I31" s="57"/>
      <c r="J31" s="57"/>
      <c r="K31" s="57"/>
      <c r="L31" s="57"/>
      <c r="M31" s="58"/>
      <c r="N31" s="153">
        <v>42125.0</v>
      </c>
      <c r="O31" s="60"/>
      <c r="P31" s="43"/>
      <c r="Q31" s="43"/>
      <c r="R31" s="43"/>
      <c r="S31" s="43"/>
      <c r="T31" s="43"/>
      <c r="U31" s="43"/>
      <c r="V31" s="43"/>
      <c r="W31" s="43"/>
      <c r="X31" s="43"/>
      <c r="Y31" s="43"/>
      <c r="Z31" s="43"/>
      <c r="AA31" s="43"/>
      <c r="AB31" s="43"/>
    </row>
    <row r="32" ht="16.5" hidden="1" customHeight="1">
      <c r="A32" s="152"/>
      <c r="B32" s="57"/>
      <c r="C32" s="57"/>
      <c r="D32" s="57"/>
      <c r="E32" s="57"/>
      <c r="F32" s="57"/>
      <c r="G32" s="57"/>
      <c r="H32" s="57"/>
      <c r="I32" s="57"/>
      <c r="J32" s="57"/>
      <c r="K32" s="57"/>
      <c r="L32" s="57"/>
      <c r="M32" s="58"/>
      <c r="N32" s="153">
        <v>42156.0</v>
      </c>
      <c r="O32" s="60"/>
      <c r="P32" s="43"/>
      <c r="Q32" s="43"/>
      <c r="R32" s="43"/>
      <c r="S32" s="43"/>
      <c r="T32" s="43"/>
      <c r="U32" s="43"/>
      <c r="V32" s="43"/>
      <c r="W32" s="43"/>
      <c r="X32" s="43"/>
      <c r="Y32" s="43"/>
      <c r="Z32" s="43"/>
      <c r="AA32" s="43"/>
      <c r="AB32" s="43"/>
    </row>
    <row r="33" ht="60.0" customHeight="1">
      <c r="A33" s="152" t="s">
        <v>149</v>
      </c>
      <c r="B33" s="57"/>
      <c r="C33" s="57"/>
      <c r="D33" s="57"/>
      <c r="E33" s="57"/>
      <c r="F33" s="57"/>
      <c r="G33" s="57"/>
      <c r="H33" s="57"/>
      <c r="I33" s="57"/>
      <c r="J33" s="57"/>
      <c r="K33" s="57"/>
      <c r="L33" s="57"/>
      <c r="M33" s="58"/>
      <c r="N33" s="153" t="s">
        <v>116</v>
      </c>
      <c r="O33" s="60"/>
      <c r="P33" s="43"/>
      <c r="Q33" s="43"/>
      <c r="R33" s="43"/>
      <c r="S33" s="43"/>
      <c r="T33" s="43"/>
      <c r="U33" s="43"/>
      <c r="V33" s="43"/>
      <c r="W33" s="43"/>
      <c r="X33" s="43"/>
      <c r="Y33" s="43"/>
      <c r="Z33" s="43"/>
      <c r="AA33" s="43"/>
      <c r="AB33" s="43"/>
    </row>
    <row r="34" ht="16.5" customHeight="1">
      <c r="A34" s="152"/>
      <c r="B34" s="57"/>
      <c r="C34" s="57"/>
      <c r="D34" s="57"/>
      <c r="E34" s="57"/>
      <c r="F34" s="57"/>
      <c r="G34" s="57"/>
      <c r="H34" s="57"/>
      <c r="I34" s="57"/>
      <c r="J34" s="57"/>
      <c r="K34" s="57"/>
      <c r="L34" s="57"/>
      <c r="M34" s="58"/>
      <c r="N34" s="153"/>
      <c r="O34" s="60"/>
      <c r="P34" s="43"/>
      <c r="Q34" s="43"/>
      <c r="R34" s="43"/>
      <c r="S34" s="43"/>
      <c r="T34" s="43"/>
      <c r="U34" s="43"/>
      <c r="V34" s="43"/>
      <c r="W34" s="43"/>
      <c r="X34" s="43"/>
      <c r="Y34" s="43"/>
      <c r="Z34" s="43"/>
      <c r="AA34" s="43"/>
      <c r="AB34" s="43"/>
    </row>
    <row r="35" ht="16.5" customHeight="1">
      <c r="A35" s="152"/>
      <c r="B35" s="57"/>
      <c r="C35" s="57"/>
      <c r="D35" s="57"/>
      <c r="E35" s="57"/>
      <c r="F35" s="57"/>
      <c r="G35" s="57"/>
      <c r="H35" s="57"/>
      <c r="I35" s="57"/>
      <c r="J35" s="57"/>
      <c r="K35" s="57"/>
      <c r="L35" s="57"/>
      <c r="M35" s="58"/>
      <c r="N35" s="153"/>
      <c r="O35" s="60"/>
      <c r="P35" s="43"/>
      <c r="Q35" s="43"/>
      <c r="R35" s="43"/>
      <c r="S35" s="43"/>
      <c r="T35" s="43"/>
      <c r="U35" s="43"/>
      <c r="V35" s="43"/>
      <c r="W35" s="43"/>
      <c r="X35" s="43"/>
      <c r="Y35" s="43"/>
      <c r="Z35" s="43"/>
      <c r="AA35" s="43"/>
      <c r="AB35" s="43"/>
    </row>
    <row r="36" ht="16.5" customHeight="1">
      <c r="A36" s="152"/>
      <c r="B36" s="57"/>
      <c r="C36" s="57"/>
      <c r="D36" s="57"/>
      <c r="E36" s="57"/>
      <c r="F36" s="57"/>
      <c r="G36" s="57"/>
      <c r="H36" s="57"/>
      <c r="I36" s="57"/>
      <c r="J36" s="57"/>
      <c r="K36" s="57"/>
      <c r="L36" s="57"/>
      <c r="M36" s="58"/>
      <c r="N36" s="153"/>
      <c r="O36" s="60"/>
      <c r="P36" s="43"/>
      <c r="Q36" s="43"/>
      <c r="R36" s="43"/>
      <c r="S36" s="43"/>
      <c r="T36" s="43"/>
      <c r="U36" s="43"/>
      <c r="V36" s="43"/>
      <c r="W36" s="43"/>
      <c r="X36" s="43"/>
      <c r="Y36" s="43"/>
      <c r="Z36" s="43"/>
      <c r="AA36" s="43"/>
      <c r="AB36" s="43"/>
    </row>
    <row r="37" ht="16.5" customHeight="1">
      <c r="A37" s="152"/>
      <c r="B37" s="57"/>
      <c r="C37" s="57"/>
      <c r="D37" s="57"/>
      <c r="E37" s="57"/>
      <c r="F37" s="57"/>
      <c r="G37" s="57"/>
      <c r="H37" s="57"/>
      <c r="I37" s="57"/>
      <c r="J37" s="57"/>
      <c r="K37" s="57"/>
      <c r="L37" s="57"/>
      <c r="M37" s="58"/>
      <c r="N37" s="153"/>
      <c r="O37" s="60"/>
      <c r="P37" s="43"/>
      <c r="Q37" s="43"/>
      <c r="R37" s="43"/>
      <c r="S37" s="43"/>
      <c r="T37" s="43"/>
      <c r="U37" s="43"/>
      <c r="V37" s="43"/>
      <c r="W37" s="43"/>
      <c r="X37" s="43"/>
      <c r="Y37" s="43"/>
      <c r="Z37" s="43"/>
      <c r="AA37" s="43"/>
      <c r="AB37" s="43"/>
    </row>
    <row r="38" ht="16.5" customHeight="1">
      <c r="A38" s="152"/>
      <c r="B38" s="57"/>
      <c r="C38" s="57"/>
      <c r="D38" s="57"/>
      <c r="E38" s="57"/>
      <c r="F38" s="57"/>
      <c r="G38" s="57"/>
      <c r="H38" s="57"/>
      <c r="I38" s="57"/>
      <c r="J38" s="57"/>
      <c r="K38" s="57"/>
      <c r="L38" s="57"/>
      <c r="M38" s="58"/>
      <c r="N38" s="153"/>
      <c r="O38" s="60"/>
      <c r="P38" s="43"/>
      <c r="Q38" s="43"/>
      <c r="R38" s="43"/>
      <c r="S38" s="43"/>
      <c r="T38" s="43"/>
      <c r="U38" s="43"/>
      <c r="V38" s="43"/>
      <c r="W38" s="43"/>
      <c r="X38" s="43"/>
      <c r="Y38" s="43"/>
      <c r="Z38" s="43"/>
      <c r="AA38" s="43"/>
      <c r="AB38" s="43"/>
    </row>
    <row r="39" ht="25.5" customHeight="1">
      <c r="A39" s="150" t="s">
        <v>151</v>
      </c>
      <c r="B39" s="52"/>
      <c r="C39" s="52"/>
      <c r="D39" s="52"/>
      <c r="E39" s="52"/>
      <c r="F39" s="52"/>
      <c r="G39" s="52"/>
      <c r="H39" s="52"/>
      <c r="I39" s="52"/>
      <c r="J39" s="52"/>
      <c r="K39" s="52"/>
      <c r="L39" s="52"/>
      <c r="M39" s="53"/>
      <c r="N39" s="151" t="s">
        <v>112</v>
      </c>
      <c r="O39" s="55"/>
      <c r="P39" s="43"/>
      <c r="Q39" s="43"/>
      <c r="R39" s="43"/>
      <c r="S39" s="43"/>
      <c r="T39" s="43"/>
      <c r="U39" s="43"/>
      <c r="V39" s="43"/>
      <c r="W39" s="43"/>
      <c r="X39" s="43"/>
      <c r="Y39" s="43"/>
      <c r="Z39" s="43"/>
      <c r="AA39" s="43"/>
      <c r="AB39" s="43"/>
    </row>
    <row r="40" ht="30.0" customHeight="1">
      <c r="A40" s="152" t="s">
        <v>152</v>
      </c>
      <c r="B40" s="57"/>
      <c r="C40" s="57"/>
      <c r="D40" s="57"/>
      <c r="E40" s="57"/>
      <c r="F40" s="57"/>
      <c r="G40" s="57"/>
      <c r="H40" s="57"/>
      <c r="I40" s="57"/>
      <c r="J40" s="57"/>
      <c r="K40" s="57"/>
      <c r="L40" s="57"/>
      <c r="M40" s="58"/>
      <c r="N40" s="153" t="s">
        <v>116</v>
      </c>
      <c r="O40" s="60"/>
      <c r="P40" s="43"/>
      <c r="Q40" s="43"/>
      <c r="R40" s="43"/>
      <c r="S40" s="43"/>
      <c r="T40" s="43"/>
      <c r="U40" s="43"/>
      <c r="V40" s="43"/>
      <c r="W40" s="43"/>
      <c r="X40" s="43"/>
      <c r="Y40" s="43"/>
      <c r="Z40" s="43"/>
      <c r="AA40" s="43"/>
      <c r="AB40" s="43"/>
    </row>
    <row r="41" ht="12.75" customHeight="1">
      <c r="A41" s="159"/>
      <c r="B41" s="67"/>
      <c r="C41" s="67"/>
      <c r="D41" s="67"/>
      <c r="E41" s="67"/>
      <c r="F41" s="67"/>
      <c r="G41" s="67"/>
      <c r="H41" s="67"/>
      <c r="I41" s="67"/>
      <c r="J41" s="67"/>
      <c r="K41" s="67"/>
      <c r="L41" s="67"/>
      <c r="M41" s="68"/>
      <c r="N41" s="160"/>
      <c r="O41" s="71"/>
      <c r="P41" s="43"/>
      <c r="Q41" s="43"/>
      <c r="R41" s="43"/>
      <c r="S41" s="43"/>
      <c r="T41" s="43"/>
      <c r="U41" s="43"/>
      <c r="V41" s="43"/>
      <c r="W41" s="43"/>
      <c r="X41" s="43"/>
      <c r="Y41" s="43"/>
      <c r="Z41" s="43"/>
      <c r="AA41" s="43"/>
      <c r="AB41" s="43"/>
    </row>
    <row r="42" ht="5.25" customHeight="1">
      <c r="A42" s="161"/>
      <c r="B42" s="41"/>
      <c r="C42" s="41"/>
      <c r="D42" s="41"/>
      <c r="E42" s="41"/>
      <c r="F42" s="41"/>
      <c r="G42" s="41"/>
      <c r="H42" s="41"/>
      <c r="I42" s="41"/>
      <c r="J42" s="41"/>
      <c r="K42" s="41"/>
      <c r="L42" s="41"/>
      <c r="M42" s="41"/>
      <c r="N42" s="41"/>
      <c r="O42" s="162"/>
      <c r="P42" s="43"/>
      <c r="Q42" s="43"/>
      <c r="R42" s="43"/>
      <c r="S42" s="43"/>
      <c r="T42" s="43"/>
      <c r="U42" s="43"/>
      <c r="V42" s="43"/>
      <c r="W42" s="43"/>
      <c r="X42" s="43"/>
      <c r="Y42" s="43"/>
      <c r="Z42" s="43"/>
      <c r="AA42" s="43"/>
      <c r="AB42" s="43"/>
    </row>
    <row r="43" ht="12.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row>
    <row r="44" ht="12.75" customHeight="1">
      <c r="A44" s="43"/>
      <c r="B44" s="43"/>
      <c r="C44" s="43"/>
      <c r="D44" s="43"/>
      <c r="E44" s="43"/>
      <c r="F44" s="43"/>
      <c r="G44" s="43"/>
      <c r="H44" s="43"/>
      <c r="I44" s="43"/>
      <c r="J44" s="43"/>
      <c r="K44" s="43"/>
      <c r="L44" s="43"/>
      <c r="M44" s="43"/>
      <c r="N44" s="43"/>
      <c r="O44" s="43"/>
      <c r="P44" s="43"/>
      <c r="Q44" s="95" t="s">
        <v>124</v>
      </c>
      <c r="R44" s="43"/>
      <c r="S44" s="43"/>
      <c r="T44" s="43"/>
      <c r="U44" s="43"/>
      <c r="V44" s="43"/>
      <c r="W44" s="43"/>
      <c r="X44" s="43"/>
      <c r="Y44" s="43"/>
      <c r="Z44" s="43"/>
      <c r="AA44" s="43"/>
      <c r="AB44" s="43"/>
    </row>
    <row r="45" ht="12.75" customHeight="1">
      <c r="A45" s="43"/>
      <c r="B45" s="43"/>
      <c r="C45" s="43"/>
      <c r="D45" s="43"/>
      <c r="E45" s="43"/>
      <c r="F45" s="43"/>
      <c r="G45" s="43"/>
      <c r="H45" s="43"/>
      <c r="I45" s="43"/>
      <c r="J45" s="43"/>
      <c r="K45" s="43"/>
      <c r="L45" s="43"/>
      <c r="M45" s="43"/>
      <c r="N45" s="43"/>
      <c r="O45" s="43"/>
      <c r="P45" s="43"/>
      <c r="Q45" s="95" t="s">
        <v>125</v>
      </c>
      <c r="R45" s="43"/>
      <c r="S45" s="43"/>
      <c r="T45" s="43"/>
      <c r="U45" s="43"/>
      <c r="V45" s="43"/>
      <c r="W45" s="43"/>
      <c r="X45" s="43"/>
      <c r="Y45" s="43"/>
      <c r="Z45" s="43"/>
      <c r="AA45" s="43"/>
      <c r="AB45" s="43"/>
    </row>
    <row r="46" ht="12.75" customHeight="1">
      <c r="A46" s="43"/>
      <c r="B46" s="43"/>
      <c r="C46" s="43"/>
      <c r="D46" s="43"/>
      <c r="E46" s="43"/>
      <c r="F46" s="43"/>
      <c r="G46" s="43"/>
      <c r="H46" s="43"/>
      <c r="I46" s="43"/>
      <c r="J46" s="43"/>
      <c r="K46" s="43"/>
      <c r="L46" s="43"/>
      <c r="M46" s="43"/>
      <c r="N46" s="43"/>
      <c r="O46" s="43"/>
      <c r="P46" s="43"/>
      <c r="Q46" s="95" t="s">
        <v>126</v>
      </c>
      <c r="R46" s="43"/>
      <c r="S46" s="43"/>
      <c r="T46" s="43"/>
      <c r="U46" s="43"/>
      <c r="V46" s="43"/>
      <c r="W46" s="43"/>
      <c r="X46" s="43"/>
      <c r="Y46" s="43"/>
      <c r="Z46" s="43"/>
      <c r="AA46" s="43"/>
      <c r="AB46" s="43"/>
    </row>
    <row r="47" ht="12.75" customHeight="1">
      <c r="A47" s="43"/>
      <c r="B47" s="43"/>
      <c r="C47" s="43"/>
      <c r="D47" s="43"/>
      <c r="E47" s="43"/>
      <c r="F47" s="43"/>
      <c r="G47" s="43"/>
      <c r="H47" s="43"/>
      <c r="I47" s="43"/>
      <c r="J47" s="43"/>
      <c r="K47" s="43"/>
      <c r="L47" s="43"/>
      <c r="M47" s="43"/>
      <c r="N47" s="43"/>
      <c r="O47" s="43"/>
      <c r="P47" s="43"/>
      <c r="Q47" s="95" t="s">
        <v>127</v>
      </c>
      <c r="R47" s="43"/>
      <c r="S47" s="43"/>
      <c r="T47" s="43"/>
      <c r="U47" s="43"/>
      <c r="V47" s="43"/>
      <c r="W47" s="43"/>
      <c r="X47" s="43"/>
      <c r="Y47" s="43"/>
      <c r="Z47" s="43"/>
      <c r="AA47" s="43"/>
      <c r="AB47" s="43"/>
    </row>
    <row r="48" ht="12.75" customHeight="1">
      <c r="A48" s="43"/>
      <c r="B48" s="43"/>
      <c r="C48" s="43"/>
      <c r="D48" s="43"/>
      <c r="E48" s="43"/>
      <c r="F48" s="43"/>
      <c r="G48" s="43"/>
      <c r="H48" s="43"/>
      <c r="I48" s="43"/>
      <c r="J48" s="43"/>
      <c r="K48" s="43"/>
      <c r="L48" s="43"/>
      <c r="M48" s="43"/>
      <c r="N48" s="43"/>
      <c r="O48" s="43"/>
      <c r="P48" s="43"/>
      <c r="Q48" s="95" t="s">
        <v>128</v>
      </c>
      <c r="R48" s="43"/>
      <c r="S48" s="43"/>
      <c r="T48" s="43"/>
      <c r="U48" s="43"/>
      <c r="V48" s="43"/>
      <c r="W48" s="43"/>
      <c r="X48" s="43"/>
      <c r="Y48" s="43"/>
      <c r="Z48" s="43"/>
      <c r="AA48" s="43"/>
      <c r="AB48" s="43"/>
    </row>
    <row r="49" ht="12.75" customHeight="1">
      <c r="A49" s="43"/>
      <c r="B49" s="43"/>
      <c r="C49" s="43"/>
      <c r="D49" s="43"/>
      <c r="E49" s="43"/>
      <c r="F49" s="43"/>
      <c r="G49" s="43"/>
      <c r="H49" s="43"/>
      <c r="I49" s="43"/>
      <c r="J49" s="43"/>
      <c r="K49" s="43"/>
      <c r="L49" s="43"/>
      <c r="M49" s="43"/>
      <c r="N49" s="43"/>
      <c r="O49" s="43"/>
      <c r="P49" s="43"/>
      <c r="Q49" s="95" t="s">
        <v>129</v>
      </c>
      <c r="R49" s="43"/>
      <c r="S49" s="43"/>
      <c r="T49" s="43"/>
      <c r="U49" s="43"/>
      <c r="V49" s="43"/>
      <c r="W49" s="43"/>
      <c r="X49" s="43"/>
      <c r="Y49" s="43"/>
      <c r="Z49" s="43"/>
      <c r="AA49" s="43"/>
      <c r="AB49" s="43"/>
    </row>
    <row r="50" ht="12.75" customHeight="1">
      <c r="A50" s="43"/>
      <c r="B50" s="43"/>
      <c r="C50" s="43"/>
      <c r="D50" s="43"/>
      <c r="E50" s="43"/>
      <c r="F50" s="43"/>
      <c r="G50" s="43"/>
      <c r="H50" s="43"/>
      <c r="I50" s="43"/>
      <c r="J50" s="43"/>
      <c r="K50" s="43"/>
      <c r="L50" s="43"/>
      <c r="M50" s="43"/>
      <c r="N50" s="43"/>
      <c r="O50" s="43"/>
      <c r="P50" s="43"/>
      <c r="Q50" s="95" t="s">
        <v>130</v>
      </c>
      <c r="R50" s="43"/>
      <c r="S50" s="43"/>
      <c r="T50" s="43"/>
      <c r="U50" s="43"/>
      <c r="V50" s="43"/>
      <c r="W50" s="43"/>
      <c r="X50" s="43"/>
      <c r="Y50" s="43"/>
      <c r="Z50" s="43"/>
      <c r="AA50" s="43"/>
      <c r="AB50" s="43"/>
    </row>
    <row r="51" ht="12.75" customHeight="1">
      <c r="A51" s="43"/>
      <c r="B51" s="43"/>
      <c r="C51" s="43"/>
      <c r="D51" s="43"/>
      <c r="E51" s="43"/>
      <c r="F51" s="43"/>
      <c r="G51" s="43"/>
      <c r="H51" s="43"/>
      <c r="I51" s="43"/>
      <c r="J51" s="43"/>
      <c r="K51" s="43"/>
      <c r="L51" s="43"/>
      <c r="M51" s="43"/>
      <c r="N51" s="43"/>
      <c r="O51" s="43"/>
      <c r="P51" s="43"/>
      <c r="Q51" s="95" t="s">
        <v>131</v>
      </c>
      <c r="R51" s="43"/>
      <c r="S51" s="43"/>
      <c r="T51" s="43"/>
      <c r="U51" s="43"/>
      <c r="V51" s="43"/>
      <c r="W51" s="43"/>
      <c r="X51" s="43"/>
      <c r="Y51" s="43"/>
      <c r="Z51" s="43"/>
      <c r="AA51" s="43"/>
      <c r="AB51" s="43"/>
    </row>
    <row r="52" ht="12.75" customHeight="1">
      <c r="A52" s="43"/>
      <c r="B52" s="43"/>
      <c r="C52" s="43"/>
      <c r="D52" s="43"/>
      <c r="E52" s="43"/>
      <c r="F52" s="43"/>
      <c r="G52" s="43"/>
      <c r="H52" s="43"/>
      <c r="I52" s="43"/>
      <c r="J52" s="43"/>
      <c r="K52" s="43"/>
      <c r="L52" s="43"/>
      <c r="M52" s="43"/>
      <c r="N52" s="43"/>
      <c r="O52" s="43"/>
      <c r="P52" s="43"/>
      <c r="Q52" s="95" t="s">
        <v>132</v>
      </c>
      <c r="R52" s="43"/>
      <c r="S52" s="43"/>
      <c r="T52" s="43"/>
      <c r="U52" s="43"/>
      <c r="V52" s="43"/>
      <c r="W52" s="43"/>
      <c r="X52" s="43"/>
      <c r="Y52" s="43"/>
      <c r="Z52" s="43"/>
      <c r="AA52" s="43"/>
      <c r="AB52" s="43"/>
    </row>
    <row r="53" ht="12.75" customHeight="1">
      <c r="A53" s="43"/>
      <c r="B53" s="43"/>
      <c r="C53" s="43"/>
      <c r="D53" s="43"/>
      <c r="E53" s="43"/>
      <c r="F53" s="43"/>
      <c r="G53" s="43"/>
      <c r="H53" s="43"/>
      <c r="I53" s="43"/>
      <c r="J53" s="43"/>
      <c r="K53" s="43"/>
      <c r="L53" s="43"/>
      <c r="M53" s="43"/>
      <c r="N53" s="43"/>
      <c r="O53" s="43"/>
      <c r="P53" s="43"/>
      <c r="Q53" s="95" t="s">
        <v>133</v>
      </c>
      <c r="R53" s="43"/>
      <c r="S53" s="43"/>
      <c r="T53" s="43"/>
      <c r="U53" s="43"/>
      <c r="V53" s="43"/>
      <c r="W53" s="43"/>
      <c r="X53" s="43"/>
      <c r="Y53" s="43"/>
      <c r="Z53" s="43"/>
      <c r="AA53" s="43"/>
      <c r="AB53" s="43"/>
    </row>
    <row r="54" ht="12.75" customHeight="1">
      <c r="A54" s="43"/>
      <c r="B54" s="43"/>
      <c r="C54" s="43"/>
      <c r="D54" s="43"/>
      <c r="E54" s="43"/>
      <c r="F54" s="43"/>
      <c r="G54" s="43"/>
      <c r="H54" s="43"/>
      <c r="I54" s="43"/>
      <c r="J54" s="43"/>
      <c r="K54" s="43"/>
      <c r="L54" s="43"/>
      <c r="M54" s="43"/>
      <c r="N54" s="43"/>
      <c r="O54" s="43"/>
      <c r="P54" s="43"/>
      <c r="Q54" s="95" t="s">
        <v>90</v>
      </c>
      <c r="R54" s="43"/>
      <c r="S54" s="43"/>
      <c r="T54" s="43"/>
      <c r="U54" s="43"/>
      <c r="V54" s="43"/>
      <c r="W54" s="43"/>
      <c r="X54" s="43"/>
      <c r="Y54" s="43"/>
      <c r="Z54" s="43"/>
      <c r="AA54" s="43"/>
      <c r="AB54" s="43"/>
    </row>
    <row r="55" ht="12.75" customHeight="1">
      <c r="A55" s="43"/>
      <c r="B55" s="43"/>
      <c r="C55" s="43"/>
      <c r="D55" s="43"/>
      <c r="E55" s="43"/>
      <c r="F55" s="43"/>
      <c r="G55" s="43"/>
      <c r="H55" s="43"/>
      <c r="I55" s="43"/>
      <c r="J55" s="43"/>
      <c r="K55" s="43"/>
      <c r="L55" s="43"/>
      <c r="M55" s="43"/>
      <c r="N55" s="43"/>
      <c r="O55" s="43"/>
      <c r="P55" s="43"/>
      <c r="Q55" s="95" t="s">
        <v>134</v>
      </c>
      <c r="R55" s="43"/>
      <c r="S55" s="43"/>
      <c r="T55" s="43"/>
      <c r="U55" s="43"/>
      <c r="V55" s="43"/>
      <c r="W55" s="43"/>
      <c r="X55" s="43"/>
      <c r="Y55" s="43"/>
      <c r="Z55" s="43"/>
      <c r="AA55" s="43"/>
      <c r="AB55" s="43"/>
    </row>
    <row r="56" ht="12.75" customHeight="1">
      <c r="A56" s="43"/>
      <c r="B56" s="43"/>
      <c r="C56" s="43"/>
      <c r="D56" s="43"/>
      <c r="E56" s="43"/>
      <c r="F56" s="43"/>
      <c r="G56" s="43"/>
      <c r="H56" s="43"/>
      <c r="I56" s="43"/>
      <c r="J56" s="43"/>
      <c r="K56" s="43"/>
      <c r="L56" s="43"/>
      <c r="M56" s="43"/>
      <c r="N56" s="43"/>
      <c r="O56" s="43"/>
      <c r="P56" s="43"/>
      <c r="Q56" s="95" t="s">
        <v>135</v>
      </c>
      <c r="R56" s="43"/>
      <c r="S56" s="43"/>
      <c r="T56" s="43"/>
      <c r="U56" s="43"/>
      <c r="V56" s="43"/>
      <c r="W56" s="43"/>
      <c r="X56" s="43"/>
      <c r="Y56" s="43"/>
      <c r="Z56" s="43"/>
      <c r="AA56" s="43"/>
      <c r="AB56" s="43"/>
    </row>
    <row r="57" ht="12.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row>
    <row r="58" ht="12.75" customHeight="1">
      <c r="A58" s="43"/>
      <c r="B58" s="43"/>
      <c r="C58" s="43"/>
      <c r="D58" s="43"/>
      <c r="E58" s="43"/>
      <c r="F58" s="43"/>
      <c r="G58" s="43"/>
      <c r="H58" s="43"/>
      <c r="I58" s="43"/>
      <c r="J58" s="43"/>
      <c r="K58" s="43"/>
      <c r="L58" s="43"/>
      <c r="M58" s="43"/>
      <c r="N58" s="43"/>
      <c r="O58" s="43"/>
      <c r="P58" s="43"/>
      <c r="Q58" s="184">
        <v>0.38</v>
      </c>
      <c r="R58" s="43"/>
      <c r="S58" s="43"/>
      <c r="T58" s="43"/>
      <c r="U58" s="43"/>
      <c r="V58" s="43"/>
      <c r="W58" s="43"/>
      <c r="X58" s="43"/>
      <c r="Y58" s="43"/>
      <c r="Z58" s="43"/>
      <c r="AA58" s="43"/>
      <c r="AB58" s="43"/>
    </row>
    <row r="59" ht="12.75" customHeight="1">
      <c r="A59" s="43"/>
      <c r="B59" s="43"/>
      <c r="C59" s="43"/>
      <c r="D59" s="43"/>
      <c r="E59" s="43"/>
      <c r="F59" s="43"/>
      <c r="G59" s="43"/>
      <c r="H59" s="43"/>
      <c r="I59" s="43"/>
      <c r="J59" s="43"/>
      <c r="K59" s="43"/>
      <c r="L59" s="43"/>
      <c r="M59" s="43"/>
      <c r="N59" s="43"/>
      <c r="O59" s="43"/>
      <c r="P59" s="43"/>
      <c r="Q59" s="184">
        <v>0.4</v>
      </c>
      <c r="R59" s="43"/>
      <c r="S59" s="43"/>
      <c r="T59" s="43"/>
      <c r="U59" s="43"/>
      <c r="V59" s="43"/>
      <c r="W59" s="43"/>
      <c r="X59" s="43"/>
      <c r="Y59" s="43"/>
      <c r="Z59" s="43"/>
      <c r="AA59" s="43"/>
      <c r="AB59" s="43"/>
    </row>
    <row r="60" ht="12.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row>
    <row r="61" ht="12.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row>
    <row r="62" ht="12.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row>
    <row r="63" ht="12.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row>
    <row r="64" ht="12.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row>
    <row r="65" ht="12.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row>
    <row r="66" ht="12.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row>
    <row r="67" ht="12.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row>
    <row r="68" ht="12.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row>
    <row r="69" ht="12.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row>
    <row r="70" ht="12.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row>
    <row r="71" ht="12.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row>
    <row r="72" ht="12.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row>
    <row r="73" ht="12.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row>
    <row r="74" ht="12.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row>
    <row r="75" ht="12.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row>
    <row r="76" ht="12.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row>
    <row r="77" ht="12.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row>
    <row r="78" ht="12.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row>
    <row r="79" ht="12.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row>
    <row r="80" ht="12.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row>
    <row r="81" ht="12.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row>
    <row r="82" ht="12.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row>
    <row r="83" ht="12.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row>
    <row r="84" ht="12.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row>
    <row r="85" ht="12.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row>
    <row r="86" ht="12.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row>
    <row r="87" ht="12.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row>
    <row r="88" ht="12.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row>
    <row r="89" ht="12.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row>
    <row r="90" ht="12.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row>
    <row r="91" ht="12.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row>
    <row r="92" ht="12.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row>
    <row r="93" ht="12.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row>
    <row r="94" ht="12.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row>
    <row r="95" ht="12.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row>
    <row r="96" ht="12.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row>
    <row r="97" ht="12.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row>
    <row r="98" ht="12.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row>
    <row r="99" ht="12.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row>
    <row r="100"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row>
    <row r="10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row>
    <row r="102"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row>
    <row r="103"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row>
    <row r="104"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row>
    <row r="105"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row>
    <row r="106"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row>
    <row r="107"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row>
    <row r="108"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row>
    <row r="109"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row>
    <row r="110"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row>
    <row r="11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row>
    <row r="112"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row>
    <row r="113"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row>
    <row r="114"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row>
    <row r="115"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row>
    <row r="116"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row>
    <row r="117"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row>
    <row r="118"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row>
    <row r="119"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row>
    <row r="120"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row>
    <row r="12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row>
    <row r="122"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row>
    <row r="123"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row>
    <row r="124"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row>
    <row r="125"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row>
    <row r="126"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row>
    <row r="127"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row>
    <row r="128"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row>
    <row r="129"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row>
    <row r="130"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row>
    <row r="13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row>
    <row r="132"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row>
    <row r="133"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row>
    <row r="134"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row>
    <row r="135"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row>
    <row r="136"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row>
    <row r="137"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row>
    <row r="138"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row>
    <row r="139"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row>
    <row r="140"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row>
    <row r="14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row>
    <row r="142"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row>
    <row r="143"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row>
    <row r="144"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row>
    <row r="145"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row>
    <row r="146"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row>
    <row r="147"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row>
    <row r="148"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row>
    <row r="149"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row>
    <row r="150"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row>
    <row r="15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row>
    <row r="152"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row>
    <row r="153"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row>
    <row r="154"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row>
    <row r="155"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row>
    <row r="156"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row>
    <row r="157"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row>
    <row r="158"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row>
    <row r="159"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row>
    <row r="160"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row>
    <row r="16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row>
    <row r="162"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row>
    <row r="163"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row>
    <row r="164"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row>
    <row r="165"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row>
    <row r="166"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row>
    <row r="167"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row>
    <row r="168"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row>
    <row r="169"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row>
    <row r="170"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row>
    <row r="17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row>
    <row r="172"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row>
    <row r="173"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row>
    <row r="174"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row>
    <row r="175"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row>
    <row r="176"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row>
    <row r="177"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row>
    <row r="178"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row>
    <row r="179"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row>
    <row r="180"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row>
    <row r="18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row>
    <row r="182"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row>
    <row r="183"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row>
    <row r="184"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row>
    <row r="185"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row>
    <row r="186"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row>
    <row r="187"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row>
    <row r="188"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row>
    <row r="189"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row>
    <row r="190"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row>
    <row r="19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row>
    <row r="192"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row>
    <row r="193"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row>
    <row r="194"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row>
    <row r="195"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row>
    <row r="196"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row>
    <row r="197"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row>
    <row r="198"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row>
    <row r="199"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row>
    <row r="200"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row>
    <row r="20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row>
    <row r="202"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row>
    <row r="203"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row>
    <row r="204"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row>
    <row r="205"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row>
    <row r="206"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row>
    <row r="207"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row>
    <row r="208"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row>
    <row r="209"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row>
    <row r="210"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row>
    <row r="21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row>
    <row r="212"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row>
    <row r="213"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row>
    <row r="214"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row>
    <row r="215"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row>
    <row r="216"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row>
    <row r="217"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row>
    <row r="218"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row>
    <row r="219"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row>
    <row r="220"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row>
    <row r="22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row>
    <row r="222"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row>
    <row r="223"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row>
    <row r="224"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row>
    <row r="225"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row>
    <row r="226"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row>
    <row r="227"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row>
    <row r="228"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row>
    <row r="229"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row>
    <row r="230"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row>
    <row r="23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row>
    <row r="232"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row>
    <row r="233"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row>
    <row r="234"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row>
    <row r="235"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row>
    <row r="236"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row>
    <row r="237"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row>
    <row r="238"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row>
    <row r="239"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row>
    <row r="240"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row>
    <row r="24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row>
    <row r="242" ht="12.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row>
    <row r="243" ht="12.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row>
    <row r="244" ht="12.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row>
    <row r="245" ht="12.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row>
    <row r="246" ht="12.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row>
    <row r="247" ht="12.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row>
    <row r="248" ht="12.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row>
    <row r="249" ht="12.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row>
    <row r="250" ht="12.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row>
    <row r="251" ht="12.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row>
    <row r="252" ht="12.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row>
    <row r="253" ht="12.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row>
    <row r="254" ht="12.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row>
    <row r="255" ht="12.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row>
    <row r="256" ht="12.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row>
    <row r="257" ht="12.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row>
    <row r="258" ht="12.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row>
    <row r="259" ht="12.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row>
    <row r="260" ht="12.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row>
    <row r="261" ht="12.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row>
    <row r="262" ht="12.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row>
    <row r="263" ht="12.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row>
    <row r="264" ht="12.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row>
    <row r="265" ht="12.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row>
    <row r="266" ht="12.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row>
    <row r="267" ht="12.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row>
    <row r="268" ht="12.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row>
    <row r="269" ht="12.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row>
    <row r="270" ht="12.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row>
    <row r="271" ht="12.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row>
    <row r="272" ht="12.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row>
    <row r="273" ht="12.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row>
    <row r="274" ht="12.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row>
    <row r="275" ht="12.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row>
    <row r="276" ht="12.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row>
    <row r="277" ht="12.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row>
    <row r="278" ht="12.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row>
    <row r="279" ht="12.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row>
    <row r="280" ht="12.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row>
    <row r="281" ht="12.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row>
    <row r="282" ht="12.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row>
    <row r="283" ht="12.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row>
    <row r="284" ht="12.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row>
    <row r="285" ht="12.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row>
    <row r="286" ht="12.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row>
    <row r="287" ht="12.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row>
    <row r="288" ht="12.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c r="AA288" s="43"/>
      <c r="AB288" s="43"/>
    </row>
    <row r="289" ht="12.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c r="AA289" s="43"/>
      <c r="AB289" s="43"/>
    </row>
    <row r="290" ht="12.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row>
    <row r="291" ht="12.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c r="AA291" s="43"/>
      <c r="AB291" s="43"/>
    </row>
    <row r="292" ht="12.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c r="AA292" s="43"/>
      <c r="AB292" s="43"/>
    </row>
    <row r="293" ht="12.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c r="AA293" s="43"/>
      <c r="AB293" s="43"/>
    </row>
    <row r="294" ht="12.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c r="AA294" s="43"/>
      <c r="AB294" s="43"/>
    </row>
    <row r="295" ht="12.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c r="AA295" s="43"/>
      <c r="AB295" s="43"/>
    </row>
    <row r="296" ht="12.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row>
    <row r="297" ht="12.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row>
    <row r="298" ht="12.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c r="AA298" s="43"/>
      <c r="AB298" s="43"/>
    </row>
    <row r="299" ht="12.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c r="AA299" s="43"/>
      <c r="AB299" s="43"/>
    </row>
    <row r="300" ht="12.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c r="AA300" s="43"/>
      <c r="AB300" s="43"/>
    </row>
    <row r="301" ht="12.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c r="AA301" s="43"/>
      <c r="AB301" s="43"/>
    </row>
    <row r="302" ht="12.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c r="AA302" s="43"/>
      <c r="AB302" s="43"/>
    </row>
    <row r="303" ht="12.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c r="AA303" s="43"/>
      <c r="AB303" s="43"/>
    </row>
    <row r="304" ht="12.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row>
    <row r="305" ht="12.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c r="AA305" s="43"/>
      <c r="AB305" s="43"/>
    </row>
    <row r="306" ht="12.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c r="AA306" s="43"/>
      <c r="AB306" s="43"/>
    </row>
    <row r="307" ht="12.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c r="AA307" s="43"/>
      <c r="AB307" s="43"/>
    </row>
    <row r="308" ht="12.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c r="AA308" s="43"/>
      <c r="AB308" s="43"/>
    </row>
    <row r="309" ht="12.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row>
    <row r="310" ht="12.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row>
    <row r="311" ht="12.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c r="AA311" s="43"/>
      <c r="AB311" s="43"/>
    </row>
    <row r="312" ht="12.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c r="AA312" s="43"/>
      <c r="AB312" s="43"/>
    </row>
    <row r="313" ht="12.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c r="AA313" s="43"/>
      <c r="AB313" s="43"/>
    </row>
    <row r="314" ht="12.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c r="AA314" s="43"/>
      <c r="AB314" s="43"/>
    </row>
    <row r="315" ht="12.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c r="AA315" s="43"/>
      <c r="AB315" s="43"/>
    </row>
    <row r="316" ht="12.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row>
    <row r="317" ht="12.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c r="AA317" s="43"/>
      <c r="AB317" s="43"/>
    </row>
    <row r="318" ht="12.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c r="AA318" s="43"/>
      <c r="AB318" s="43"/>
    </row>
    <row r="319" ht="12.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c r="AA319" s="43"/>
      <c r="AB319" s="43"/>
    </row>
    <row r="320" ht="12.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row>
    <row r="321" ht="12.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row>
    <row r="322" ht="12.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row>
    <row r="323" ht="12.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c r="AA323" s="43"/>
      <c r="AB323" s="43"/>
    </row>
    <row r="324" ht="12.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c r="AA324" s="43"/>
      <c r="AB324" s="43"/>
    </row>
    <row r="325" ht="12.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c r="AA325" s="43"/>
      <c r="AB325" s="43"/>
    </row>
    <row r="326" ht="12.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c r="AA326" s="43"/>
      <c r="AB326" s="43"/>
    </row>
    <row r="327" ht="12.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c r="AA327" s="43"/>
      <c r="AB327" s="43"/>
    </row>
    <row r="328" ht="12.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c r="AA328" s="43"/>
      <c r="AB328" s="43"/>
    </row>
    <row r="329" ht="12.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c r="AA329" s="43"/>
      <c r="AB329" s="43"/>
    </row>
    <row r="330" ht="12.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c r="AA330" s="43"/>
      <c r="AB330" s="43"/>
    </row>
    <row r="331" ht="12.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c r="AA331" s="43"/>
      <c r="AB331" s="43"/>
    </row>
    <row r="332" ht="12.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c r="AA332" s="43"/>
      <c r="AB332" s="43"/>
    </row>
    <row r="333" ht="12.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c r="AA333" s="43"/>
      <c r="AB333" s="43"/>
    </row>
    <row r="334" ht="12.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row>
    <row r="335" ht="12.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row>
    <row r="336" ht="12.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c r="AA336" s="43"/>
      <c r="AB336" s="43"/>
    </row>
    <row r="337" ht="12.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c r="AA337" s="43"/>
      <c r="AB337" s="43"/>
    </row>
    <row r="338" ht="12.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c r="AA338" s="43"/>
      <c r="AB338" s="43"/>
    </row>
    <row r="339" ht="12.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c r="AA339" s="43"/>
      <c r="AB339" s="43"/>
    </row>
    <row r="340" ht="12.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c r="AA340" s="43"/>
      <c r="AB340" s="43"/>
    </row>
    <row r="341" ht="12.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c r="AA341" s="43"/>
      <c r="AB341" s="43"/>
    </row>
    <row r="342" ht="12.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c r="AA342" s="43"/>
      <c r="AB342" s="43"/>
    </row>
    <row r="343" ht="12.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c r="AA343" s="43"/>
      <c r="AB343" s="43"/>
    </row>
    <row r="344" ht="12.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c r="AA344" s="43"/>
      <c r="AB344" s="43"/>
    </row>
    <row r="345" ht="12.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c r="AA345" s="43"/>
      <c r="AB345" s="43"/>
    </row>
    <row r="346" ht="12.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c r="AA346" s="43"/>
      <c r="AB346" s="43"/>
    </row>
    <row r="347" ht="12.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c r="AA347" s="43"/>
      <c r="AB347" s="43"/>
    </row>
    <row r="348" ht="12.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c r="AA348" s="43"/>
      <c r="AB348" s="43"/>
    </row>
    <row r="349" ht="12.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c r="AA349" s="43"/>
      <c r="AB349" s="43"/>
    </row>
    <row r="350" ht="12.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c r="AA350" s="43"/>
      <c r="AB350" s="43"/>
    </row>
    <row r="351" ht="12.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c r="AA351" s="43"/>
      <c r="AB351" s="43"/>
    </row>
    <row r="352" ht="12.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c r="AA352" s="43"/>
      <c r="AB352" s="43"/>
    </row>
    <row r="353" ht="12.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c r="AA353" s="43"/>
      <c r="AB353" s="43"/>
    </row>
    <row r="354" ht="12.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c r="AA354" s="43"/>
      <c r="AB354" s="43"/>
    </row>
    <row r="355" ht="12.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c r="AA355" s="43"/>
      <c r="AB355" s="43"/>
    </row>
    <row r="356" ht="12.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c r="AA356" s="43"/>
      <c r="AB356" s="43"/>
    </row>
    <row r="357" ht="12.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c r="AA357" s="43"/>
      <c r="AB357" s="43"/>
    </row>
    <row r="358" ht="12.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c r="AA358" s="43"/>
      <c r="AB358" s="43"/>
    </row>
    <row r="359" ht="12.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c r="AA359" s="43"/>
      <c r="AB359" s="43"/>
    </row>
    <row r="360" ht="12.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c r="AA360" s="43"/>
      <c r="AB360" s="43"/>
    </row>
    <row r="361" ht="12.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row>
    <row r="362" ht="12.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c r="AA362" s="43"/>
      <c r="AB362" s="43"/>
    </row>
    <row r="363" ht="12.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c r="AA363" s="43"/>
      <c r="AB363" s="43"/>
    </row>
    <row r="364" ht="12.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c r="AA364" s="43"/>
      <c r="AB364" s="43"/>
    </row>
    <row r="365" ht="12.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c r="AA365" s="43"/>
      <c r="AB365" s="43"/>
    </row>
    <row r="366" ht="12.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c r="AA366" s="43"/>
      <c r="AB366" s="43"/>
    </row>
    <row r="367" ht="12.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c r="AA367" s="43"/>
      <c r="AB367" s="43"/>
    </row>
    <row r="368" ht="12.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c r="AA368" s="43"/>
      <c r="AB368" s="43"/>
    </row>
    <row r="369" ht="12.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c r="AA369" s="43"/>
      <c r="AB369" s="43"/>
    </row>
    <row r="370" ht="12.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c r="AA370" s="43"/>
      <c r="AB370" s="43"/>
    </row>
    <row r="371" ht="12.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c r="AA371" s="43"/>
      <c r="AB371" s="43"/>
    </row>
    <row r="372" ht="12.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c r="AA372" s="43"/>
      <c r="AB372" s="43"/>
    </row>
    <row r="373" ht="12.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c r="AA373" s="43"/>
      <c r="AB373" s="43"/>
    </row>
    <row r="374" ht="12.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c r="AA374" s="43"/>
      <c r="AB374" s="43"/>
    </row>
    <row r="375" ht="12.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c r="AA375" s="43"/>
      <c r="AB375" s="43"/>
    </row>
    <row r="376" ht="12.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c r="AA376" s="43"/>
      <c r="AB376" s="43"/>
    </row>
    <row r="377" ht="12.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c r="AA377" s="43"/>
      <c r="AB377" s="43"/>
    </row>
    <row r="378" ht="12.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c r="AA378" s="43"/>
      <c r="AB378" s="43"/>
    </row>
    <row r="379" ht="12.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c r="AA379" s="43"/>
      <c r="AB379" s="43"/>
    </row>
    <row r="380" ht="12.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c r="AA380" s="43"/>
      <c r="AB380" s="43"/>
    </row>
    <row r="381" ht="12.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c r="AA381" s="43"/>
      <c r="AB381" s="43"/>
    </row>
    <row r="382" ht="12.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c r="AA382" s="43"/>
      <c r="AB382" s="43"/>
    </row>
    <row r="383" ht="12.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c r="AA383" s="43"/>
      <c r="AB383" s="43"/>
    </row>
    <row r="384" ht="12.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c r="AA384" s="43"/>
      <c r="AB384" s="43"/>
    </row>
    <row r="385" ht="12.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c r="AA385" s="43"/>
      <c r="AB385" s="43"/>
    </row>
    <row r="386" ht="12.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c r="AA386" s="43"/>
      <c r="AB386" s="43"/>
    </row>
    <row r="387" ht="12.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c r="AA387" s="43"/>
      <c r="AB387" s="43"/>
    </row>
    <row r="388" ht="12.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c r="AA388" s="43"/>
      <c r="AB388" s="43"/>
    </row>
    <row r="389" ht="12.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c r="AA389" s="43"/>
      <c r="AB389" s="43"/>
    </row>
    <row r="390" ht="12.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c r="AA390" s="43"/>
      <c r="AB390" s="43"/>
    </row>
    <row r="391" ht="12.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c r="AA391" s="43"/>
      <c r="AB391" s="43"/>
    </row>
    <row r="392" ht="12.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c r="AA392" s="43"/>
      <c r="AB392" s="43"/>
    </row>
    <row r="393" ht="12.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c r="AA393" s="43"/>
      <c r="AB393" s="43"/>
    </row>
    <row r="394" ht="12.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c r="AA394" s="43"/>
      <c r="AB394" s="43"/>
    </row>
    <row r="395" ht="12.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c r="AA395" s="43"/>
      <c r="AB395" s="43"/>
    </row>
    <row r="396" ht="12.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c r="AA396" s="43"/>
      <c r="AB396" s="43"/>
    </row>
    <row r="397" ht="12.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c r="AA397" s="43"/>
      <c r="AB397" s="43"/>
    </row>
    <row r="398" ht="12.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c r="AA398" s="43"/>
      <c r="AB398" s="43"/>
    </row>
    <row r="399" ht="12.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c r="AA399" s="43"/>
      <c r="AB399" s="43"/>
    </row>
    <row r="400" ht="12.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c r="AA400" s="43"/>
      <c r="AB400" s="43"/>
    </row>
    <row r="401" ht="12.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c r="AA401" s="43"/>
      <c r="AB401" s="43"/>
    </row>
    <row r="402" ht="12.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c r="AA402" s="43"/>
      <c r="AB402" s="43"/>
    </row>
    <row r="403" ht="12.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c r="AA403" s="43"/>
      <c r="AB403" s="43"/>
    </row>
    <row r="404" ht="12.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c r="AA404" s="43"/>
      <c r="AB404" s="43"/>
    </row>
    <row r="405" ht="12.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c r="AA405" s="43"/>
      <c r="AB405" s="43"/>
    </row>
    <row r="406" ht="12.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c r="AA406" s="43"/>
      <c r="AB406" s="43"/>
    </row>
    <row r="407" ht="12.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c r="AA407" s="43"/>
      <c r="AB407" s="43"/>
    </row>
    <row r="408" ht="12.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c r="AA408" s="43"/>
      <c r="AB408" s="43"/>
    </row>
    <row r="409" ht="12.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c r="AA409" s="43"/>
      <c r="AB409" s="43"/>
    </row>
    <row r="410" ht="12.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c r="AA410" s="43"/>
      <c r="AB410" s="43"/>
    </row>
    <row r="411" ht="12.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c r="AA411" s="43"/>
      <c r="AB411" s="43"/>
    </row>
    <row r="412" ht="12.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c r="AA412" s="43"/>
      <c r="AB412" s="43"/>
    </row>
    <row r="413" ht="12.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c r="AA413" s="43"/>
      <c r="AB413" s="43"/>
    </row>
    <row r="414" ht="12.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c r="AA414" s="43"/>
      <c r="AB414" s="43"/>
    </row>
    <row r="415" ht="12.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c r="AA415" s="43"/>
      <c r="AB415" s="43"/>
    </row>
    <row r="416" ht="12.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c r="AA416" s="43"/>
      <c r="AB416" s="43"/>
    </row>
    <row r="417" ht="12.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c r="AA417" s="43"/>
      <c r="AB417" s="43"/>
    </row>
    <row r="418" ht="12.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row>
    <row r="419" ht="12.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c r="AA419" s="43"/>
      <c r="AB419" s="43"/>
    </row>
    <row r="420" ht="12.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c r="AA420" s="43"/>
      <c r="AB420" s="43"/>
    </row>
    <row r="421" ht="12.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c r="AA421" s="43"/>
      <c r="AB421" s="43"/>
    </row>
    <row r="422" ht="12.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c r="AA422" s="43"/>
      <c r="AB422" s="43"/>
    </row>
    <row r="423" ht="12.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c r="AA423" s="43"/>
      <c r="AB423" s="43"/>
    </row>
    <row r="424" ht="12.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c r="AA424" s="43"/>
      <c r="AB424" s="43"/>
    </row>
    <row r="425" ht="12.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c r="AA425" s="43"/>
      <c r="AB425" s="43"/>
    </row>
    <row r="426" ht="12.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c r="AA426" s="43"/>
      <c r="AB426" s="43"/>
    </row>
    <row r="427" ht="12.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c r="AA427" s="43"/>
      <c r="AB427" s="43"/>
    </row>
    <row r="428" ht="12.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c r="AA428" s="43"/>
      <c r="AB428" s="43"/>
    </row>
    <row r="429" ht="12.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c r="AA429" s="43"/>
      <c r="AB429" s="43"/>
    </row>
    <row r="430" ht="12.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c r="AA430" s="43"/>
      <c r="AB430" s="43"/>
    </row>
    <row r="431" ht="12.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c r="AA431" s="43"/>
      <c r="AB431" s="43"/>
    </row>
    <row r="432" ht="12.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c r="AA432" s="43"/>
      <c r="AB432" s="43"/>
    </row>
    <row r="433" ht="12.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c r="AA433" s="43"/>
      <c r="AB433" s="43"/>
    </row>
    <row r="434" ht="12.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c r="AA434" s="43"/>
      <c r="AB434" s="43"/>
    </row>
    <row r="435" ht="12.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c r="AA435" s="43"/>
      <c r="AB435" s="43"/>
    </row>
    <row r="436" ht="12.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c r="AA436" s="43"/>
      <c r="AB436" s="43"/>
    </row>
    <row r="437" ht="12.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c r="AA437" s="43"/>
      <c r="AB437" s="43"/>
    </row>
    <row r="438" ht="12.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c r="AA438" s="43"/>
      <c r="AB438" s="43"/>
    </row>
    <row r="439" ht="12.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c r="AA439" s="43"/>
      <c r="AB439" s="43"/>
    </row>
    <row r="440" ht="12.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c r="AA440" s="43"/>
      <c r="AB440" s="43"/>
    </row>
    <row r="441" ht="12.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c r="AA441" s="43"/>
      <c r="AB441" s="43"/>
    </row>
    <row r="442" ht="12.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c r="AA442" s="43"/>
      <c r="AB442" s="43"/>
    </row>
    <row r="443" ht="12.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c r="AA443" s="43"/>
      <c r="AB443" s="43"/>
    </row>
    <row r="444" ht="12.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c r="AA444" s="43"/>
      <c r="AB444" s="43"/>
    </row>
    <row r="445" ht="12.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c r="AA445" s="43"/>
      <c r="AB445" s="43"/>
    </row>
    <row r="446" ht="12.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c r="AA446" s="43"/>
      <c r="AB446" s="43"/>
    </row>
    <row r="447" ht="12.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c r="AA447" s="43"/>
      <c r="AB447" s="43"/>
    </row>
    <row r="448" ht="12.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c r="AA448" s="43"/>
      <c r="AB448" s="43"/>
    </row>
    <row r="449" ht="12.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c r="AA449" s="43"/>
      <c r="AB449" s="43"/>
    </row>
    <row r="450" ht="12.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c r="AA450" s="43"/>
      <c r="AB450" s="43"/>
    </row>
    <row r="451" ht="12.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c r="AA451" s="43"/>
      <c r="AB451" s="43"/>
    </row>
    <row r="452" ht="12.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c r="AA452" s="43"/>
      <c r="AB452" s="43"/>
    </row>
    <row r="453" ht="12.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c r="AA453" s="43"/>
      <c r="AB453" s="43"/>
    </row>
    <row r="454" ht="12.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c r="AA454" s="43"/>
      <c r="AB454" s="43"/>
    </row>
    <row r="455" ht="12.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c r="AA455" s="43"/>
      <c r="AB455" s="43"/>
    </row>
    <row r="456" ht="12.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c r="AA456" s="43"/>
      <c r="AB456" s="43"/>
    </row>
    <row r="457" ht="12.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c r="AA457" s="43"/>
      <c r="AB457" s="43"/>
    </row>
    <row r="458" ht="12.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c r="AA458" s="43"/>
      <c r="AB458" s="43"/>
    </row>
    <row r="459" ht="12.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c r="AA459" s="43"/>
      <c r="AB459" s="43"/>
    </row>
    <row r="460" ht="12.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c r="AA460" s="43"/>
      <c r="AB460" s="43"/>
    </row>
    <row r="461" ht="12.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c r="AA461" s="43"/>
      <c r="AB461" s="43"/>
    </row>
    <row r="462" ht="12.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c r="AA462" s="43"/>
      <c r="AB462" s="43"/>
    </row>
    <row r="463" ht="12.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c r="AA463" s="43"/>
      <c r="AB463" s="43"/>
    </row>
    <row r="464" ht="12.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c r="AA464" s="43"/>
      <c r="AB464" s="43"/>
    </row>
    <row r="465" ht="12.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c r="AA465" s="43"/>
      <c r="AB465" s="43"/>
    </row>
    <row r="466" ht="12.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c r="AA466" s="43"/>
      <c r="AB466" s="43"/>
    </row>
    <row r="467" ht="12.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c r="AA467" s="43"/>
      <c r="AB467" s="43"/>
    </row>
    <row r="468" ht="12.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c r="AA468" s="43"/>
      <c r="AB468" s="43"/>
    </row>
    <row r="469" ht="12.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c r="AA469" s="43"/>
      <c r="AB469" s="43"/>
    </row>
    <row r="470" ht="12.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c r="AA470" s="43"/>
      <c r="AB470" s="43"/>
    </row>
    <row r="471" ht="12.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c r="AA471" s="43"/>
      <c r="AB471" s="43"/>
    </row>
    <row r="472" ht="12.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c r="AA472" s="43"/>
      <c r="AB472" s="43"/>
    </row>
    <row r="473" ht="12.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c r="AA473" s="43"/>
      <c r="AB473" s="43"/>
    </row>
    <row r="474" ht="12.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c r="AA474" s="43"/>
      <c r="AB474" s="43"/>
    </row>
    <row r="475" ht="12.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c r="AA475" s="43"/>
      <c r="AB475" s="43"/>
    </row>
    <row r="476" ht="12.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c r="AA476" s="43"/>
      <c r="AB476" s="43"/>
    </row>
    <row r="477" ht="12.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c r="AA477" s="43"/>
      <c r="AB477" s="43"/>
    </row>
    <row r="478" ht="12.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c r="AA478" s="43"/>
      <c r="AB478" s="43"/>
    </row>
    <row r="479" ht="12.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c r="AA479" s="43"/>
      <c r="AB479" s="43"/>
    </row>
    <row r="480" ht="12.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c r="AA480" s="43"/>
      <c r="AB480" s="43"/>
    </row>
    <row r="481" ht="12.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c r="AA481" s="43"/>
      <c r="AB481" s="43"/>
    </row>
    <row r="482" ht="12.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c r="AA482" s="43"/>
      <c r="AB482" s="43"/>
    </row>
    <row r="483" ht="12.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c r="AA483" s="43"/>
      <c r="AB483" s="43"/>
    </row>
    <row r="484" ht="12.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c r="AA484" s="43"/>
      <c r="AB484" s="43"/>
    </row>
    <row r="485" ht="12.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c r="AA485" s="43"/>
      <c r="AB485" s="43"/>
    </row>
    <row r="486" ht="12.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c r="AA486" s="43"/>
      <c r="AB486" s="43"/>
    </row>
    <row r="487" ht="12.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row>
    <row r="488" ht="12.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c r="AA488" s="43"/>
      <c r="AB488" s="43"/>
    </row>
    <row r="489" ht="12.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c r="AA489" s="43"/>
      <c r="AB489" s="43"/>
    </row>
    <row r="490" ht="12.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c r="AA490" s="43"/>
      <c r="AB490" s="43"/>
    </row>
    <row r="491" ht="12.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c r="AA491" s="43"/>
      <c r="AB491" s="43"/>
    </row>
    <row r="492" ht="12.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c r="AA492" s="43"/>
      <c r="AB492" s="43"/>
    </row>
    <row r="493" ht="12.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c r="AA493" s="43"/>
      <c r="AB493" s="43"/>
    </row>
    <row r="494" ht="12.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c r="AA494" s="43"/>
      <c r="AB494" s="43"/>
    </row>
    <row r="495" ht="12.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c r="AA495" s="43"/>
      <c r="AB495" s="43"/>
    </row>
    <row r="496" ht="12.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c r="AA496" s="43"/>
      <c r="AB496" s="43"/>
    </row>
    <row r="497" ht="12.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c r="AA497" s="43"/>
      <c r="AB497" s="43"/>
    </row>
    <row r="498" ht="12.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c r="AA498" s="43"/>
      <c r="AB498" s="43"/>
    </row>
    <row r="499" ht="12.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c r="AA499" s="43"/>
      <c r="AB499" s="43"/>
    </row>
    <row r="500" ht="12.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c r="AA500" s="43"/>
      <c r="AB500" s="43"/>
    </row>
    <row r="501" ht="12.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c r="AA501" s="43"/>
      <c r="AB501" s="43"/>
    </row>
    <row r="502" ht="12.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c r="AA502" s="43"/>
      <c r="AB502" s="43"/>
    </row>
    <row r="503" ht="12.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c r="AA503" s="43"/>
      <c r="AB503" s="43"/>
    </row>
    <row r="504" ht="12.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c r="AA504" s="43"/>
      <c r="AB504" s="43"/>
    </row>
    <row r="505" ht="12.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c r="AA505" s="43"/>
      <c r="AB505" s="43"/>
    </row>
    <row r="506" ht="12.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c r="AA506" s="43"/>
      <c r="AB506" s="43"/>
    </row>
    <row r="507" ht="12.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c r="AA507" s="43"/>
      <c r="AB507" s="43"/>
    </row>
    <row r="508" ht="12.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c r="AA508" s="43"/>
      <c r="AB508" s="43"/>
    </row>
    <row r="509" ht="12.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c r="AA509" s="43"/>
      <c r="AB509" s="43"/>
    </row>
    <row r="510" ht="12.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c r="AA510" s="43"/>
      <c r="AB510" s="43"/>
    </row>
    <row r="511" ht="12.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c r="AA511" s="43"/>
      <c r="AB511" s="43"/>
    </row>
    <row r="512" ht="12.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c r="AA512" s="43"/>
      <c r="AB512" s="43"/>
    </row>
    <row r="513" ht="12.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c r="AA513" s="43"/>
      <c r="AB513" s="43"/>
    </row>
    <row r="514" ht="12.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c r="AA514" s="43"/>
      <c r="AB514" s="43"/>
    </row>
    <row r="515" ht="12.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c r="AA515" s="43"/>
      <c r="AB515" s="43"/>
    </row>
    <row r="516" ht="12.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c r="AA516" s="43"/>
      <c r="AB516" s="43"/>
    </row>
    <row r="517" ht="12.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c r="AA517" s="43"/>
      <c r="AB517" s="43"/>
    </row>
    <row r="518" ht="12.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c r="AA518" s="43"/>
      <c r="AB518" s="43"/>
    </row>
    <row r="519" ht="12.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c r="AA519" s="43"/>
      <c r="AB519" s="43"/>
    </row>
    <row r="520" ht="12.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c r="AA520" s="43"/>
      <c r="AB520" s="43"/>
    </row>
    <row r="521" ht="12.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c r="AA521" s="43"/>
      <c r="AB521" s="43"/>
    </row>
    <row r="522" ht="12.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c r="AA522" s="43"/>
      <c r="AB522" s="43"/>
    </row>
    <row r="523" ht="12.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c r="AA523" s="43"/>
      <c r="AB523" s="43"/>
    </row>
    <row r="524" ht="12.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c r="AA524" s="43"/>
      <c r="AB524" s="43"/>
    </row>
    <row r="525" ht="12.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c r="AA525" s="43"/>
      <c r="AB525" s="43"/>
    </row>
    <row r="526" ht="12.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c r="AA526" s="43"/>
      <c r="AB526" s="43"/>
    </row>
    <row r="527" ht="12.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c r="AA527" s="43"/>
      <c r="AB527" s="43"/>
    </row>
    <row r="528" ht="12.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c r="AA528" s="43"/>
      <c r="AB528" s="43"/>
    </row>
    <row r="529" ht="12.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c r="AA529" s="43"/>
      <c r="AB529" s="43"/>
    </row>
    <row r="530" ht="12.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c r="AA530" s="43"/>
      <c r="AB530" s="43"/>
    </row>
    <row r="531" ht="12.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c r="AA531" s="43"/>
      <c r="AB531" s="43"/>
    </row>
    <row r="532" ht="12.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c r="AA532" s="43"/>
      <c r="AB532" s="43"/>
    </row>
    <row r="533" ht="12.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c r="AA533" s="43"/>
      <c r="AB533" s="43"/>
    </row>
    <row r="534" ht="12.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c r="AA534" s="43"/>
      <c r="AB534" s="43"/>
    </row>
    <row r="535" ht="12.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c r="AA535" s="43"/>
      <c r="AB535" s="43"/>
    </row>
    <row r="536" ht="12.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c r="AA536" s="43"/>
      <c r="AB536" s="43"/>
    </row>
    <row r="537" ht="12.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c r="AA537" s="43"/>
      <c r="AB537" s="43"/>
    </row>
    <row r="538" ht="12.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c r="AA538" s="43"/>
      <c r="AB538" s="43"/>
    </row>
    <row r="539" ht="12.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c r="AA539" s="43"/>
      <c r="AB539" s="43"/>
    </row>
    <row r="540" ht="12.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c r="AA540" s="43"/>
      <c r="AB540" s="43"/>
    </row>
    <row r="541" ht="12.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c r="AA541" s="43"/>
      <c r="AB541" s="43"/>
    </row>
    <row r="542" ht="12.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c r="AA542" s="43"/>
      <c r="AB542" s="43"/>
    </row>
    <row r="543" ht="12.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c r="AA543" s="43"/>
      <c r="AB543" s="43"/>
    </row>
    <row r="544" ht="12.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c r="AA544" s="43"/>
      <c r="AB544" s="43"/>
    </row>
    <row r="545" ht="12.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c r="AA545" s="43"/>
      <c r="AB545" s="43"/>
    </row>
    <row r="546" ht="12.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c r="AA546" s="43"/>
      <c r="AB546" s="43"/>
    </row>
    <row r="547" ht="12.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c r="AA547" s="43"/>
      <c r="AB547" s="43"/>
    </row>
    <row r="548" ht="12.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c r="AA548" s="43"/>
      <c r="AB548" s="43"/>
    </row>
    <row r="549" ht="12.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c r="AA549" s="43"/>
      <c r="AB549" s="43"/>
    </row>
    <row r="550" ht="12.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c r="AA550" s="43"/>
      <c r="AB550" s="43"/>
    </row>
    <row r="551" ht="12.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c r="AA551" s="43"/>
      <c r="AB551" s="43"/>
    </row>
    <row r="552" ht="12.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c r="AA552" s="43"/>
      <c r="AB552" s="43"/>
    </row>
    <row r="553" ht="12.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c r="AA553" s="43"/>
      <c r="AB553" s="43"/>
    </row>
    <row r="554" ht="12.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c r="AA554" s="43"/>
      <c r="AB554" s="43"/>
    </row>
    <row r="555" ht="12.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c r="AA555" s="43"/>
      <c r="AB555" s="43"/>
    </row>
    <row r="556" ht="12.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c r="AA556" s="43"/>
      <c r="AB556" s="43"/>
    </row>
    <row r="557" ht="12.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c r="AA557" s="43"/>
      <c r="AB557" s="43"/>
    </row>
    <row r="558" ht="12.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c r="AA558" s="43"/>
      <c r="AB558" s="43"/>
    </row>
    <row r="559" ht="12.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c r="AA559" s="43"/>
      <c r="AB559" s="43"/>
    </row>
    <row r="560" ht="12.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c r="AA560" s="43"/>
      <c r="AB560" s="43"/>
    </row>
    <row r="561" ht="12.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c r="AA561" s="43"/>
      <c r="AB561" s="43"/>
    </row>
    <row r="562" ht="12.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c r="AA562" s="43"/>
      <c r="AB562" s="43"/>
    </row>
    <row r="563" ht="12.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c r="AA563" s="43"/>
      <c r="AB563" s="43"/>
    </row>
    <row r="564" ht="12.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c r="AA564" s="43"/>
      <c r="AB564" s="43"/>
    </row>
    <row r="565" ht="12.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c r="AA565" s="43"/>
      <c r="AB565" s="43"/>
    </row>
    <row r="566" ht="12.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c r="AA566" s="43"/>
      <c r="AB566" s="43"/>
    </row>
    <row r="567" ht="12.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c r="AA567" s="43"/>
      <c r="AB567" s="43"/>
    </row>
    <row r="568" ht="12.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c r="AA568" s="43"/>
      <c r="AB568" s="43"/>
    </row>
    <row r="569" ht="12.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c r="AA569" s="43"/>
      <c r="AB569" s="43"/>
    </row>
    <row r="570" ht="12.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c r="AA570" s="43"/>
      <c r="AB570" s="43"/>
    </row>
    <row r="571" ht="12.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c r="AA571" s="43"/>
      <c r="AB571" s="43"/>
    </row>
    <row r="572" ht="12.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c r="AA572" s="43"/>
      <c r="AB572" s="43"/>
    </row>
    <row r="573" ht="12.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c r="AA573" s="43"/>
      <c r="AB573" s="43"/>
    </row>
    <row r="574" ht="12.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c r="AA574" s="43"/>
      <c r="AB574" s="43"/>
    </row>
    <row r="575" ht="12.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c r="AA575" s="43"/>
      <c r="AB575" s="43"/>
    </row>
    <row r="576" ht="12.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c r="AA576" s="43"/>
      <c r="AB576" s="43"/>
    </row>
    <row r="577" ht="12.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c r="AA577" s="43"/>
      <c r="AB577" s="43"/>
    </row>
    <row r="578" ht="12.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c r="AA578" s="43"/>
      <c r="AB578" s="43"/>
    </row>
    <row r="579" ht="12.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c r="AA579" s="43"/>
      <c r="AB579" s="43"/>
    </row>
    <row r="580" ht="12.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c r="AA580" s="43"/>
      <c r="AB580" s="43"/>
    </row>
    <row r="581" ht="12.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c r="AA581" s="43"/>
      <c r="AB581" s="43"/>
    </row>
    <row r="582" ht="12.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c r="AA582" s="43"/>
      <c r="AB582" s="43"/>
    </row>
    <row r="583" ht="12.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c r="AA583" s="43"/>
      <c r="AB583" s="43"/>
    </row>
    <row r="584" ht="12.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c r="AA584" s="43"/>
      <c r="AB584" s="43"/>
    </row>
    <row r="585" ht="12.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c r="AA585" s="43"/>
      <c r="AB585" s="43"/>
    </row>
    <row r="586" ht="12.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c r="AA586" s="43"/>
      <c r="AB586" s="43"/>
    </row>
    <row r="587" ht="12.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c r="AA587" s="43"/>
      <c r="AB587" s="43"/>
    </row>
    <row r="588" ht="12.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c r="AA588" s="43"/>
      <c r="AB588" s="43"/>
    </row>
    <row r="589" ht="12.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c r="AA589" s="43"/>
      <c r="AB589" s="43"/>
    </row>
    <row r="590" ht="12.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c r="AA590" s="43"/>
      <c r="AB590" s="43"/>
    </row>
    <row r="591" ht="12.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c r="AA591" s="43"/>
      <c r="AB591" s="43"/>
    </row>
    <row r="592" ht="12.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c r="AA592" s="43"/>
      <c r="AB592" s="43"/>
    </row>
    <row r="593" ht="12.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c r="AA593" s="43"/>
      <c r="AB593" s="43"/>
    </row>
    <row r="594" ht="12.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c r="AA594" s="43"/>
      <c r="AB594" s="43"/>
    </row>
    <row r="595" ht="12.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c r="AA595" s="43"/>
      <c r="AB595" s="43"/>
    </row>
    <row r="596" ht="12.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c r="AA596" s="43"/>
      <c r="AB596" s="43"/>
    </row>
    <row r="597" ht="12.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c r="AA597" s="43"/>
      <c r="AB597" s="43"/>
    </row>
    <row r="598" ht="12.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c r="AA598" s="43"/>
      <c r="AB598" s="43"/>
    </row>
    <row r="599" ht="12.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c r="AA599" s="43"/>
      <c r="AB599" s="43"/>
    </row>
    <row r="600" ht="12.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c r="AA600" s="43"/>
      <c r="AB600" s="43"/>
    </row>
    <row r="601" ht="12.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c r="AA601" s="43"/>
      <c r="AB601" s="43"/>
    </row>
    <row r="602" ht="12.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c r="AA602" s="43"/>
      <c r="AB602" s="43"/>
    </row>
    <row r="603" ht="12.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c r="AA603" s="43"/>
      <c r="AB603" s="43"/>
    </row>
    <row r="604" ht="12.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c r="AA604" s="43"/>
      <c r="AB604" s="43"/>
    </row>
    <row r="605" ht="12.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c r="AA605" s="43"/>
      <c r="AB605" s="43"/>
    </row>
    <row r="606" ht="12.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c r="AA606" s="43"/>
      <c r="AB606" s="43"/>
    </row>
    <row r="607" ht="12.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c r="AA607" s="43"/>
      <c r="AB607" s="43"/>
    </row>
    <row r="608" ht="12.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c r="AA608" s="43"/>
      <c r="AB608" s="43"/>
    </row>
    <row r="609" ht="12.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c r="AA609" s="43"/>
      <c r="AB609" s="43"/>
    </row>
    <row r="610" ht="12.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c r="AA610" s="43"/>
      <c r="AB610" s="43"/>
    </row>
    <row r="611" ht="12.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c r="AA611" s="43"/>
      <c r="AB611" s="43"/>
    </row>
    <row r="612" ht="12.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c r="AA612" s="43"/>
      <c r="AB612" s="43"/>
    </row>
    <row r="613" ht="12.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row>
    <row r="614" ht="12.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c r="AA614" s="43"/>
      <c r="AB614" s="43"/>
    </row>
    <row r="615" ht="12.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c r="AA615" s="43"/>
      <c r="AB615" s="43"/>
    </row>
    <row r="616" ht="12.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c r="AA616" s="43"/>
      <c r="AB616" s="43"/>
    </row>
    <row r="617" ht="12.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c r="AA617" s="43"/>
      <c r="AB617" s="43"/>
    </row>
    <row r="618" ht="12.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c r="AA618" s="43"/>
      <c r="AB618" s="43"/>
    </row>
    <row r="619" ht="12.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c r="AA619" s="43"/>
      <c r="AB619" s="43"/>
    </row>
    <row r="620" ht="12.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c r="AA620" s="43"/>
      <c r="AB620" s="43"/>
    </row>
    <row r="621" ht="12.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c r="AA621" s="43"/>
      <c r="AB621" s="43"/>
    </row>
    <row r="622" ht="12.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c r="AA622" s="43"/>
      <c r="AB622" s="43"/>
    </row>
    <row r="623" ht="12.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c r="AA623" s="43"/>
      <c r="AB623" s="43"/>
    </row>
    <row r="624" ht="12.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c r="AA624" s="43"/>
      <c r="AB624" s="43"/>
    </row>
    <row r="625" ht="12.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row>
    <row r="626" ht="12.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row>
    <row r="627" ht="12.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c r="AA627" s="43"/>
      <c r="AB627" s="43"/>
    </row>
    <row r="628" ht="12.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c r="AA628" s="43"/>
      <c r="AB628" s="43"/>
    </row>
    <row r="629" ht="12.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c r="AA629" s="43"/>
      <c r="AB629" s="43"/>
    </row>
    <row r="630" ht="12.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c r="AA630" s="43"/>
      <c r="AB630" s="43"/>
    </row>
    <row r="631" ht="12.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c r="AA631" s="43"/>
      <c r="AB631" s="43"/>
    </row>
    <row r="632" ht="12.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c r="AA632" s="43"/>
      <c r="AB632" s="43"/>
    </row>
    <row r="633" ht="12.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c r="AA633" s="43"/>
      <c r="AB633" s="43"/>
    </row>
    <row r="634" ht="12.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c r="AA634" s="43"/>
      <c r="AB634" s="43"/>
    </row>
    <row r="635" ht="12.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c r="AA635" s="43"/>
      <c r="AB635" s="43"/>
    </row>
    <row r="636" ht="12.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c r="AA636" s="43"/>
      <c r="AB636" s="43"/>
    </row>
    <row r="637" ht="12.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c r="AA637" s="43"/>
      <c r="AB637" s="43"/>
    </row>
    <row r="638" ht="12.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c r="AA638" s="43"/>
      <c r="AB638" s="43"/>
    </row>
    <row r="639" ht="12.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c r="AA639" s="43"/>
      <c r="AB639" s="43"/>
    </row>
    <row r="640" ht="12.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c r="AA640" s="43"/>
      <c r="AB640" s="43"/>
    </row>
    <row r="641" ht="12.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c r="AA641" s="43"/>
      <c r="AB641" s="43"/>
    </row>
    <row r="642" ht="12.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c r="AA642" s="43"/>
      <c r="AB642" s="43"/>
    </row>
    <row r="643" ht="12.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c r="AA643" s="43"/>
      <c r="AB643" s="43"/>
    </row>
    <row r="644" ht="12.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c r="AA644" s="43"/>
      <c r="AB644" s="43"/>
    </row>
    <row r="645" ht="12.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c r="AA645" s="43"/>
      <c r="AB645" s="43"/>
    </row>
    <row r="646" ht="12.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c r="AA646" s="43"/>
      <c r="AB646" s="43"/>
    </row>
    <row r="647" ht="12.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c r="AA647" s="43"/>
      <c r="AB647" s="43"/>
    </row>
    <row r="648" ht="12.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c r="AA648" s="43"/>
      <c r="AB648" s="43"/>
    </row>
    <row r="649" ht="12.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c r="AA649" s="43"/>
      <c r="AB649" s="43"/>
    </row>
    <row r="650" ht="12.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c r="AA650" s="43"/>
      <c r="AB650" s="43"/>
    </row>
    <row r="651" ht="12.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row>
    <row r="652" ht="12.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c r="AA652" s="43"/>
      <c r="AB652" s="43"/>
    </row>
    <row r="653" ht="12.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c r="AA653" s="43"/>
      <c r="AB653" s="43"/>
    </row>
    <row r="654" ht="12.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c r="AA654" s="43"/>
      <c r="AB654" s="43"/>
    </row>
    <row r="655" ht="12.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c r="AA655" s="43"/>
      <c r="AB655" s="43"/>
    </row>
    <row r="656" ht="12.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row>
    <row r="657" ht="12.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c r="AA657" s="43"/>
      <c r="AB657" s="43"/>
    </row>
    <row r="658" ht="12.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c r="AA658" s="43"/>
      <c r="AB658" s="43"/>
    </row>
    <row r="659" ht="12.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c r="AA659" s="43"/>
      <c r="AB659" s="43"/>
    </row>
    <row r="660" ht="12.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c r="AA660" s="43"/>
      <c r="AB660" s="43"/>
    </row>
    <row r="661" ht="12.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row>
    <row r="662" ht="12.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c r="AA662" s="43"/>
      <c r="AB662" s="43"/>
    </row>
    <row r="663" ht="12.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c r="AA663" s="43"/>
      <c r="AB663" s="43"/>
    </row>
    <row r="664" ht="12.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c r="AA664" s="43"/>
      <c r="AB664" s="43"/>
    </row>
    <row r="665" ht="12.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c r="AA665" s="43"/>
      <c r="AB665" s="43"/>
    </row>
    <row r="666" ht="12.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row>
    <row r="667" ht="12.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c r="AA667" s="43"/>
      <c r="AB667" s="43"/>
    </row>
    <row r="668" ht="12.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c r="AA668" s="43"/>
      <c r="AB668" s="43"/>
    </row>
    <row r="669" ht="12.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row>
    <row r="670" ht="12.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c r="AA670" s="43"/>
      <c r="AB670" s="43"/>
    </row>
    <row r="671" ht="12.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row>
    <row r="672" ht="12.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c r="AA672" s="43"/>
      <c r="AB672" s="43"/>
    </row>
    <row r="673" ht="12.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c r="AA673" s="43"/>
      <c r="AB673" s="43"/>
    </row>
    <row r="674" ht="12.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c r="AA674" s="43"/>
      <c r="AB674" s="43"/>
    </row>
    <row r="675" ht="12.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c r="AA675" s="43"/>
      <c r="AB675" s="43"/>
    </row>
    <row r="676" ht="12.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row>
    <row r="677" ht="12.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c r="AA677" s="43"/>
      <c r="AB677" s="43"/>
    </row>
    <row r="678" ht="12.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c r="AA678" s="43"/>
      <c r="AB678" s="43"/>
    </row>
    <row r="679" ht="12.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c r="AA679" s="43"/>
      <c r="AB679" s="43"/>
    </row>
    <row r="680" ht="12.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c r="AA680" s="43"/>
      <c r="AB680" s="43"/>
    </row>
    <row r="681" ht="12.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row>
    <row r="682" ht="12.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c r="AA682" s="43"/>
      <c r="AB682" s="43"/>
    </row>
    <row r="683" ht="12.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c r="AA683" s="43"/>
      <c r="AB683" s="43"/>
    </row>
    <row r="684" ht="12.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c r="AA684" s="43"/>
      <c r="AB684" s="43"/>
    </row>
    <row r="685" ht="12.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c r="AA685" s="43"/>
      <c r="AB685" s="43"/>
    </row>
    <row r="686" ht="12.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row>
    <row r="687" ht="12.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c r="AA687" s="43"/>
      <c r="AB687" s="43"/>
    </row>
    <row r="688" ht="12.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c r="AA688" s="43"/>
      <c r="AB688" s="43"/>
    </row>
    <row r="689" ht="12.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c r="AA689" s="43"/>
      <c r="AB689" s="43"/>
    </row>
    <row r="690" ht="12.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c r="AA690" s="43"/>
      <c r="AB690" s="43"/>
    </row>
    <row r="691" ht="12.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row>
    <row r="692" ht="12.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c r="AA692" s="43"/>
      <c r="AB692" s="43"/>
    </row>
    <row r="693" ht="12.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c r="AA693" s="43"/>
      <c r="AB693" s="43"/>
    </row>
    <row r="694" ht="12.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c r="AA694" s="43"/>
      <c r="AB694" s="43"/>
    </row>
    <row r="695" ht="12.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c r="AA695" s="43"/>
      <c r="AB695" s="43"/>
    </row>
    <row r="696" ht="12.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row>
    <row r="697" ht="12.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c r="AA697" s="43"/>
      <c r="AB697" s="43"/>
    </row>
    <row r="698" ht="12.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c r="AA698" s="43"/>
      <c r="AB698" s="43"/>
    </row>
    <row r="699" ht="12.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c r="AA699" s="43"/>
      <c r="AB699" s="43"/>
    </row>
    <row r="700" ht="12.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c r="AA700" s="43"/>
      <c r="AB700" s="43"/>
    </row>
    <row r="701" ht="12.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row>
    <row r="702" ht="12.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c r="AA702" s="43"/>
      <c r="AB702" s="43"/>
    </row>
    <row r="703" ht="12.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c r="AA703" s="43"/>
      <c r="AB703" s="43"/>
    </row>
    <row r="704" ht="12.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c r="AA704" s="43"/>
      <c r="AB704" s="43"/>
    </row>
    <row r="705" ht="12.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c r="AA705" s="43"/>
      <c r="AB705" s="43"/>
    </row>
    <row r="706" ht="12.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row>
    <row r="707" ht="12.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c r="AA707" s="43"/>
      <c r="AB707" s="43"/>
    </row>
    <row r="708" ht="12.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c r="AA708" s="43"/>
      <c r="AB708" s="43"/>
    </row>
    <row r="709" ht="12.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row>
    <row r="710" ht="12.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row>
    <row r="711" ht="12.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row>
    <row r="712" ht="12.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c r="AA712" s="43"/>
      <c r="AB712" s="43"/>
    </row>
    <row r="713" ht="12.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c r="AA713" s="43"/>
      <c r="AB713" s="43"/>
    </row>
    <row r="714" ht="12.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c r="AA714" s="43"/>
      <c r="AB714" s="43"/>
    </row>
    <row r="715" ht="12.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c r="AA715" s="43"/>
      <c r="AB715" s="43"/>
    </row>
    <row r="716" ht="12.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row>
    <row r="717" ht="12.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c r="AA717" s="43"/>
      <c r="AB717" s="43"/>
    </row>
    <row r="718" ht="12.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c r="AA718" s="43"/>
      <c r="AB718" s="43"/>
    </row>
    <row r="719" ht="12.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c r="AA719" s="43"/>
      <c r="AB719" s="43"/>
    </row>
    <row r="720" ht="12.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c r="AA720" s="43"/>
      <c r="AB720" s="43"/>
    </row>
    <row r="721" ht="12.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row>
    <row r="722" ht="12.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row>
    <row r="723" ht="12.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row>
    <row r="724" ht="12.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c r="AA724" s="43"/>
      <c r="AB724" s="43"/>
    </row>
    <row r="725" ht="12.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c r="AA725" s="43"/>
      <c r="AB725" s="43"/>
    </row>
    <row r="726" ht="12.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row>
    <row r="727" ht="12.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c r="AA727" s="43"/>
      <c r="AB727" s="43"/>
    </row>
    <row r="728" ht="12.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c r="AA728" s="43"/>
      <c r="AB728" s="43"/>
    </row>
    <row r="729" ht="12.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row>
    <row r="730" ht="12.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row>
    <row r="731" ht="12.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row>
    <row r="732" ht="12.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c r="AA732" s="43"/>
      <c r="AB732" s="43"/>
    </row>
    <row r="733" ht="12.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c r="AA733" s="43"/>
      <c r="AB733" s="43"/>
    </row>
    <row r="734" ht="12.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c r="AA734" s="43"/>
      <c r="AB734" s="43"/>
    </row>
    <row r="735" ht="12.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c r="AA735" s="43"/>
      <c r="AB735" s="43"/>
    </row>
    <row r="736" ht="12.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row>
    <row r="737" ht="12.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c r="AA737" s="43"/>
      <c r="AB737" s="43"/>
    </row>
    <row r="738" ht="12.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c r="AA738" s="43"/>
      <c r="AB738" s="43"/>
    </row>
    <row r="739" ht="12.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c r="AA739" s="43"/>
      <c r="AB739" s="43"/>
    </row>
    <row r="740" ht="12.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c r="AA740" s="43"/>
      <c r="AB740" s="43"/>
    </row>
    <row r="741" ht="12.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row>
    <row r="742" ht="12.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row>
    <row r="743" ht="12.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c r="AA743" s="43"/>
      <c r="AB743" s="43"/>
    </row>
    <row r="744" ht="12.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c r="AA744" s="43"/>
      <c r="AB744" s="43"/>
    </row>
    <row r="745" ht="12.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c r="AA745" s="43"/>
      <c r="AB745" s="43"/>
    </row>
    <row r="746" ht="12.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row>
    <row r="747" ht="12.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c r="AA747" s="43"/>
      <c r="AB747" s="43"/>
    </row>
    <row r="748" ht="12.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c r="AA748" s="43"/>
      <c r="AB748" s="43"/>
    </row>
    <row r="749" ht="12.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c r="AA749" s="43"/>
      <c r="AB749" s="43"/>
    </row>
    <row r="750" ht="12.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c r="AA750" s="43"/>
      <c r="AB750" s="43"/>
    </row>
    <row r="751" ht="12.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row>
    <row r="752" ht="12.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c r="AA752" s="43"/>
      <c r="AB752" s="43"/>
    </row>
    <row r="753" ht="12.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c r="AA753" s="43"/>
      <c r="AB753" s="43"/>
    </row>
    <row r="754" ht="12.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row>
    <row r="755" ht="12.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c r="AA755" s="43"/>
      <c r="AB755" s="43"/>
    </row>
    <row r="756" ht="12.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row>
    <row r="757" ht="12.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c r="AA757" s="43"/>
      <c r="AB757" s="43"/>
    </row>
    <row r="758" ht="12.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c r="AA758" s="43"/>
      <c r="AB758" s="43"/>
    </row>
    <row r="759" ht="12.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c r="AA759" s="43"/>
      <c r="AB759" s="43"/>
    </row>
    <row r="760" ht="12.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c r="AA760" s="43"/>
      <c r="AB760" s="43"/>
    </row>
    <row r="761" ht="12.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row>
    <row r="762" ht="12.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c r="AA762" s="43"/>
      <c r="AB762" s="43"/>
    </row>
    <row r="763" ht="12.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c r="AA763" s="43"/>
      <c r="AB763" s="43"/>
    </row>
    <row r="764" ht="12.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c r="AA764" s="43"/>
      <c r="AB764" s="43"/>
    </row>
    <row r="765" ht="12.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c r="AA765" s="43"/>
      <c r="AB765" s="43"/>
    </row>
    <row r="766" ht="12.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row>
    <row r="767" ht="12.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row>
    <row r="768" ht="12.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c r="AA768" s="43"/>
      <c r="AB768" s="43"/>
    </row>
    <row r="769" ht="12.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c r="AA769" s="43"/>
      <c r="AB769" s="43"/>
    </row>
    <row r="770" ht="12.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c r="AA770" s="43"/>
      <c r="AB770" s="43"/>
    </row>
    <row r="771" ht="12.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row>
    <row r="772" ht="12.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c r="AA772" s="43"/>
      <c r="AB772" s="43"/>
    </row>
    <row r="773" ht="12.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c r="AA773" s="43"/>
      <c r="AB773" s="43"/>
    </row>
    <row r="774" ht="12.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c r="AA774" s="43"/>
      <c r="AB774" s="43"/>
    </row>
    <row r="775" ht="12.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c r="AA775" s="43"/>
      <c r="AB775" s="43"/>
    </row>
    <row r="776" ht="12.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row>
    <row r="777" ht="12.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c r="AA777" s="43"/>
      <c r="AB777" s="43"/>
    </row>
    <row r="778" ht="12.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c r="AA778" s="43"/>
      <c r="AB778" s="43"/>
    </row>
    <row r="779" ht="12.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c r="AA779" s="43"/>
      <c r="AB779" s="43"/>
    </row>
    <row r="780" ht="12.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c r="AA780" s="43"/>
      <c r="AB780" s="43"/>
    </row>
    <row r="781" ht="12.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row>
    <row r="782" ht="12.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c r="AA782" s="43"/>
      <c r="AB782" s="43"/>
    </row>
    <row r="783" ht="12.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c r="AA783" s="43"/>
      <c r="AB783" s="43"/>
    </row>
    <row r="784" ht="12.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c r="AA784" s="43"/>
      <c r="AB784" s="43"/>
    </row>
    <row r="785" ht="12.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c r="AA785" s="43"/>
      <c r="AB785" s="43"/>
    </row>
    <row r="786" ht="12.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row>
    <row r="787" ht="12.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c r="AA787" s="43"/>
      <c r="AB787" s="43"/>
    </row>
    <row r="788" ht="12.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c r="AA788" s="43"/>
      <c r="AB788" s="43"/>
    </row>
    <row r="789" ht="12.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c r="AA789" s="43"/>
      <c r="AB789" s="43"/>
    </row>
    <row r="790" ht="12.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c r="AA790" s="43"/>
      <c r="AB790" s="43"/>
    </row>
    <row r="791" ht="12.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row>
    <row r="792" ht="12.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c r="AA792" s="43"/>
      <c r="AB792" s="43"/>
    </row>
    <row r="793" ht="12.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c r="AA793" s="43"/>
      <c r="AB793" s="43"/>
    </row>
    <row r="794" ht="12.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c r="AA794" s="43"/>
      <c r="AB794" s="43"/>
    </row>
    <row r="795" ht="12.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c r="AA795" s="43"/>
      <c r="AB795" s="43"/>
    </row>
    <row r="796" ht="12.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row>
    <row r="797" ht="12.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c r="AA797" s="43"/>
      <c r="AB797" s="43"/>
    </row>
    <row r="798" ht="12.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c r="AA798" s="43"/>
      <c r="AB798" s="43"/>
    </row>
    <row r="799" ht="12.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c r="AA799" s="43"/>
      <c r="AB799" s="43"/>
    </row>
    <row r="800" ht="12.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c r="AA800" s="43"/>
      <c r="AB800" s="43"/>
    </row>
    <row r="801" ht="12.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row>
    <row r="802" ht="12.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c r="AA802" s="43"/>
      <c r="AB802" s="43"/>
    </row>
    <row r="803" ht="12.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c r="AA803" s="43"/>
      <c r="AB803" s="43"/>
    </row>
    <row r="804" ht="12.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c r="AA804" s="43"/>
      <c r="AB804" s="43"/>
    </row>
    <row r="805" ht="12.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c r="AA805" s="43"/>
      <c r="AB805" s="43"/>
    </row>
    <row r="806" ht="12.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row>
    <row r="807" ht="12.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row>
    <row r="808" ht="12.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c r="AA808" s="43"/>
      <c r="AB808" s="43"/>
    </row>
    <row r="809" ht="12.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c r="AA809" s="43"/>
      <c r="AB809" s="43"/>
    </row>
    <row r="810" ht="12.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c r="AA810" s="43"/>
      <c r="AB810" s="43"/>
    </row>
    <row r="811" ht="12.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row>
    <row r="812" ht="12.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c r="AA812" s="43"/>
      <c r="AB812" s="43"/>
    </row>
    <row r="813" ht="12.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c r="AA813" s="43"/>
      <c r="AB813" s="43"/>
    </row>
    <row r="814" ht="12.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c r="AA814" s="43"/>
      <c r="AB814" s="43"/>
    </row>
    <row r="815" ht="12.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c r="AA815" s="43"/>
      <c r="AB815" s="43"/>
    </row>
    <row r="816" ht="12.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c r="AA816" s="43"/>
      <c r="AB816" s="43"/>
    </row>
    <row r="817" ht="12.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c r="AA817" s="43"/>
      <c r="AB817" s="43"/>
    </row>
    <row r="818" ht="12.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c r="AA818" s="43"/>
      <c r="AB818" s="43"/>
    </row>
    <row r="819" ht="12.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row>
    <row r="820" ht="12.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row>
    <row r="821" ht="12.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c r="AA821" s="43"/>
      <c r="AB821" s="43"/>
    </row>
    <row r="822" ht="12.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c r="AA822" s="43"/>
      <c r="AB822" s="43"/>
    </row>
    <row r="823" ht="12.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c r="AA823" s="43"/>
      <c r="AB823" s="43"/>
    </row>
    <row r="824" ht="12.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c r="AA824" s="43"/>
      <c r="AB824" s="43"/>
    </row>
    <row r="825" ht="12.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c r="AA825" s="43"/>
      <c r="AB825" s="43"/>
    </row>
    <row r="826" ht="12.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c r="AA826" s="43"/>
      <c r="AB826" s="43"/>
    </row>
    <row r="827" ht="12.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c r="AA827" s="43"/>
      <c r="AB827" s="43"/>
    </row>
    <row r="828" ht="12.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c r="AA828" s="43"/>
      <c r="AB828" s="43"/>
    </row>
    <row r="829" ht="12.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c r="AA829" s="43"/>
      <c r="AB829" s="43"/>
    </row>
    <row r="830" ht="12.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c r="AA830" s="43"/>
      <c r="AB830" s="43"/>
    </row>
    <row r="831" ht="12.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c r="AA831" s="43"/>
      <c r="AB831" s="43"/>
    </row>
    <row r="832" ht="12.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c r="AA832" s="43"/>
      <c r="AB832" s="43"/>
    </row>
    <row r="833" ht="12.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c r="AA833" s="43"/>
      <c r="AB833" s="43"/>
    </row>
    <row r="834" ht="12.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c r="AA834" s="43"/>
      <c r="AB834" s="43"/>
    </row>
    <row r="835" ht="12.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c r="AA835" s="43"/>
      <c r="AB835" s="43"/>
    </row>
    <row r="836" ht="12.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c r="AA836" s="43"/>
      <c r="AB836" s="43"/>
    </row>
    <row r="837" ht="12.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c r="AA837" s="43"/>
      <c r="AB837" s="43"/>
    </row>
    <row r="838" ht="12.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c r="AA838" s="43"/>
      <c r="AB838" s="43"/>
    </row>
    <row r="839" ht="12.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c r="AA839" s="43"/>
      <c r="AB839" s="43"/>
    </row>
    <row r="840" ht="12.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c r="AA840" s="43"/>
      <c r="AB840" s="43"/>
    </row>
    <row r="841" ht="12.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c r="AA841" s="43"/>
      <c r="AB841" s="43"/>
    </row>
    <row r="842" ht="12.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c r="AA842" s="43"/>
      <c r="AB842" s="43"/>
    </row>
    <row r="843" ht="12.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c r="AA843" s="43"/>
      <c r="AB843" s="43"/>
    </row>
    <row r="844" ht="12.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c r="AA844" s="43"/>
      <c r="AB844" s="43"/>
    </row>
    <row r="845" ht="12.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c r="AA845" s="43"/>
      <c r="AB845" s="43"/>
    </row>
    <row r="846" ht="12.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c r="AA846" s="43"/>
      <c r="AB846" s="43"/>
    </row>
    <row r="847" ht="12.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c r="AA847" s="43"/>
      <c r="AB847" s="43"/>
    </row>
    <row r="848" ht="12.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c r="AA848" s="43"/>
      <c r="AB848" s="43"/>
    </row>
    <row r="849" ht="12.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c r="AA849" s="43"/>
      <c r="AB849" s="43"/>
    </row>
    <row r="850" ht="12.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c r="AA850" s="43"/>
      <c r="AB850" s="43"/>
    </row>
    <row r="851" ht="12.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c r="AA851" s="43"/>
      <c r="AB851" s="43"/>
    </row>
    <row r="852" ht="12.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row>
    <row r="853" ht="12.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c r="AA853" s="43"/>
      <c r="AB853" s="43"/>
    </row>
    <row r="854" ht="12.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c r="AA854" s="43"/>
      <c r="AB854" s="43"/>
    </row>
    <row r="855" ht="12.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c r="AA855" s="43"/>
      <c r="AB855" s="43"/>
    </row>
    <row r="856" ht="12.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c r="AA856" s="43"/>
      <c r="AB856" s="43"/>
    </row>
    <row r="857" ht="12.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c r="AA857" s="43"/>
      <c r="AB857" s="43"/>
    </row>
    <row r="858" ht="12.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c r="AA858" s="43"/>
      <c r="AB858" s="43"/>
    </row>
    <row r="859" ht="12.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c r="AA859" s="43"/>
      <c r="AB859" s="43"/>
    </row>
    <row r="860" ht="12.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c r="AA860" s="43"/>
      <c r="AB860" s="43"/>
    </row>
    <row r="861" ht="12.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c r="AA861" s="43"/>
      <c r="AB861" s="43"/>
    </row>
    <row r="862" ht="12.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c r="AA862" s="43"/>
      <c r="AB862" s="43"/>
    </row>
    <row r="863" ht="12.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c r="AA863" s="43"/>
      <c r="AB863" s="43"/>
    </row>
    <row r="864" ht="12.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c r="AA864" s="43"/>
      <c r="AB864" s="43"/>
    </row>
    <row r="865" ht="12.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c r="AA865" s="43"/>
      <c r="AB865" s="43"/>
    </row>
    <row r="866" ht="12.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c r="AA866" s="43"/>
      <c r="AB866" s="43"/>
    </row>
    <row r="867" ht="12.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c r="AA867" s="43"/>
      <c r="AB867" s="43"/>
    </row>
    <row r="868" ht="12.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c r="AA868" s="43"/>
      <c r="AB868" s="43"/>
    </row>
    <row r="869" ht="12.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c r="AA869" s="43"/>
      <c r="AB869" s="43"/>
    </row>
    <row r="870" ht="12.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c r="AA870" s="43"/>
      <c r="AB870" s="43"/>
    </row>
    <row r="871" ht="12.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c r="AA871" s="43"/>
      <c r="AB871" s="43"/>
    </row>
    <row r="872" ht="12.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c r="AA872" s="43"/>
      <c r="AB872" s="43"/>
    </row>
    <row r="873" ht="12.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c r="AA873" s="43"/>
      <c r="AB873" s="43"/>
    </row>
    <row r="874" ht="12.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c r="AA874" s="43"/>
      <c r="AB874" s="43"/>
    </row>
    <row r="875" ht="12.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c r="AA875" s="43"/>
      <c r="AB875" s="43"/>
    </row>
    <row r="876" ht="12.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c r="AA876" s="43"/>
      <c r="AB876" s="43"/>
    </row>
    <row r="877" ht="12.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c r="AA877" s="43"/>
      <c r="AB877" s="43"/>
    </row>
    <row r="878" ht="12.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c r="AA878" s="43"/>
      <c r="AB878" s="43"/>
    </row>
    <row r="879" ht="12.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c r="AA879" s="43"/>
      <c r="AB879" s="43"/>
    </row>
    <row r="880" ht="12.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c r="AA880" s="43"/>
      <c r="AB880" s="43"/>
    </row>
    <row r="881" ht="12.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c r="AA881" s="43"/>
      <c r="AB881" s="43"/>
    </row>
    <row r="882" ht="12.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c r="AA882" s="43"/>
      <c r="AB882" s="43"/>
    </row>
    <row r="883" ht="12.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c r="AA883" s="43"/>
      <c r="AB883" s="43"/>
    </row>
    <row r="884" ht="12.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c r="AA884" s="43"/>
      <c r="AB884" s="43"/>
    </row>
    <row r="885" ht="12.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c r="AA885" s="43"/>
      <c r="AB885" s="43"/>
    </row>
    <row r="886" ht="12.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c r="AA886" s="43"/>
      <c r="AB886" s="43"/>
    </row>
    <row r="887" ht="12.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c r="AA887" s="43"/>
      <c r="AB887" s="43"/>
    </row>
    <row r="888" ht="12.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c r="AA888" s="43"/>
      <c r="AB888" s="43"/>
    </row>
    <row r="889" ht="12.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c r="AA889" s="43"/>
      <c r="AB889" s="43"/>
    </row>
    <row r="890" ht="12.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c r="AA890" s="43"/>
      <c r="AB890" s="43"/>
    </row>
    <row r="891" ht="12.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c r="AA891" s="43"/>
      <c r="AB891" s="43"/>
    </row>
    <row r="892" ht="12.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c r="AA892" s="43"/>
      <c r="AB892" s="43"/>
    </row>
    <row r="893" ht="12.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c r="AA893" s="43"/>
      <c r="AB893" s="43"/>
    </row>
    <row r="894" ht="12.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c r="AA894" s="43"/>
      <c r="AB894" s="43"/>
    </row>
    <row r="895" ht="12.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c r="AA895" s="43"/>
      <c r="AB895" s="43"/>
    </row>
    <row r="896" ht="12.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c r="AA896" s="43"/>
      <c r="AB896" s="43"/>
    </row>
    <row r="897" ht="12.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c r="AA897" s="43"/>
      <c r="AB897" s="43"/>
    </row>
    <row r="898" ht="12.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c r="AA898" s="43"/>
      <c r="AB898" s="43"/>
    </row>
    <row r="899" ht="12.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c r="AA899" s="43"/>
      <c r="AB899" s="43"/>
    </row>
    <row r="900" ht="12.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c r="AA900" s="43"/>
      <c r="AB900" s="43"/>
    </row>
    <row r="901" ht="12.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c r="AA901" s="43"/>
      <c r="AB901" s="43"/>
    </row>
    <row r="902" ht="12.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c r="AA902" s="43"/>
      <c r="AB902" s="43"/>
    </row>
    <row r="903" ht="12.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row>
    <row r="904" ht="12.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row>
    <row r="905" ht="12.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c r="AA905" s="43"/>
      <c r="AB905" s="43"/>
    </row>
    <row r="906" ht="12.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c r="AA906" s="43"/>
      <c r="AB906" s="43"/>
    </row>
    <row r="907" ht="12.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c r="AA907" s="43"/>
      <c r="AB907" s="43"/>
    </row>
    <row r="908" ht="12.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c r="AA908" s="43"/>
      <c r="AB908" s="43"/>
    </row>
    <row r="909" ht="12.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c r="AA909" s="43"/>
      <c r="AB909" s="43"/>
    </row>
    <row r="910" ht="12.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c r="AA910" s="43"/>
      <c r="AB910" s="43"/>
    </row>
    <row r="911" ht="12.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c r="AA911" s="43"/>
      <c r="AB911" s="43"/>
    </row>
    <row r="912" ht="12.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c r="AA912" s="43"/>
      <c r="AB912" s="43"/>
    </row>
    <row r="913" ht="12.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c r="AA913" s="43"/>
      <c r="AB913" s="43"/>
    </row>
    <row r="914" ht="12.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c r="AA914" s="43"/>
      <c r="AB914" s="43"/>
    </row>
    <row r="915" ht="12.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c r="AA915" s="43"/>
      <c r="AB915" s="43"/>
    </row>
    <row r="916" ht="12.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row>
    <row r="917" ht="12.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row>
    <row r="918" ht="12.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c r="AA918" s="43"/>
      <c r="AB918" s="43"/>
    </row>
    <row r="919" ht="12.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c r="AA919" s="43"/>
      <c r="AB919" s="43"/>
    </row>
    <row r="920" ht="12.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c r="AA920" s="43"/>
      <c r="AB920" s="43"/>
    </row>
    <row r="921" ht="12.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c r="AA921" s="43"/>
      <c r="AB921" s="43"/>
    </row>
    <row r="922" ht="12.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c r="AA922" s="43"/>
      <c r="AB922" s="43"/>
    </row>
    <row r="923" ht="12.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c r="AA923" s="43"/>
      <c r="AB923" s="43"/>
    </row>
    <row r="924" ht="12.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c r="AA924" s="43"/>
      <c r="AB924" s="43"/>
    </row>
    <row r="925" ht="12.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c r="AA925" s="43"/>
      <c r="AB925" s="43"/>
    </row>
    <row r="926" ht="12.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c r="AA926" s="43"/>
      <c r="AB926" s="43"/>
    </row>
    <row r="927" ht="12.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c r="AA927" s="43"/>
      <c r="AB927" s="43"/>
    </row>
    <row r="928" ht="12.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c r="AA928" s="43"/>
      <c r="AB928" s="43"/>
    </row>
    <row r="929" ht="12.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c r="AA929" s="43"/>
      <c r="AB929" s="43"/>
    </row>
    <row r="930" ht="12.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c r="AA930" s="43"/>
      <c r="AB930" s="43"/>
    </row>
    <row r="931" ht="12.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c r="AA931" s="43"/>
      <c r="AB931" s="43"/>
    </row>
    <row r="932" ht="12.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c r="AA932" s="43"/>
      <c r="AB932" s="43"/>
    </row>
    <row r="933" ht="12.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c r="AA933" s="43"/>
      <c r="AB933" s="43"/>
    </row>
    <row r="934" ht="12.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c r="AA934" s="43"/>
      <c r="AB934" s="43"/>
    </row>
    <row r="935" ht="12.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c r="AA935" s="43"/>
      <c r="AB935" s="43"/>
    </row>
    <row r="936" ht="12.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c r="AA936" s="43"/>
      <c r="AB936" s="43"/>
    </row>
    <row r="937" ht="12.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c r="AA937" s="43"/>
      <c r="AB937" s="43"/>
    </row>
    <row r="938" ht="12.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c r="AA938" s="43"/>
      <c r="AB938" s="43"/>
    </row>
    <row r="939" ht="12.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c r="AA939" s="43"/>
      <c r="AB939" s="43"/>
    </row>
    <row r="940" ht="12.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c r="AA940" s="43"/>
      <c r="AB940" s="43"/>
    </row>
    <row r="941" ht="12.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c r="AA941" s="43"/>
      <c r="AB941" s="43"/>
    </row>
    <row r="942" ht="12.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c r="AA942" s="43"/>
      <c r="AB942" s="43"/>
    </row>
    <row r="943" ht="12.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c r="AA943" s="43"/>
      <c r="AB943" s="43"/>
    </row>
    <row r="944" ht="12.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c r="AA944" s="43"/>
      <c r="AB944" s="43"/>
    </row>
    <row r="945" ht="12.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c r="AA945" s="43"/>
      <c r="AB945" s="43"/>
    </row>
    <row r="946" ht="12.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c r="AA946" s="43"/>
      <c r="AB946" s="43"/>
    </row>
    <row r="947" ht="12.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c r="AA947" s="43"/>
      <c r="AB947" s="43"/>
    </row>
    <row r="948" ht="12.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c r="AA948" s="43"/>
      <c r="AB948" s="43"/>
    </row>
    <row r="949" ht="12.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c r="AA949" s="43"/>
      <c r="AB949" s="43"/>
    </row>
    <row r="950" ht="12.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c r="AA950" s="43"/>
      <c r="AB950" s="43"/>
    </row>
    <row r="951" ht="12.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c r="AA951" s="43"/>
      <c r="AB951" s="43"/>
    </row>
    <row r="952" ht="12.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c r="AA952" s="43"/>
      <c r="AB952" s="43"/>
    </row>
    <row r="953" ht="12.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c r="AA953" s="43"/>
      <c r="AB953" s="43"/>
    </row>
    <row r="954" ht="12.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c r="AA954" s="43"/>
      <c r="AB954" s="43"/>
    </row>
    <row r="955" ht="12.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c r="AA955" s="43"/>
      <c r="AB955" s="43"/>
    </row>
    <row r="956" ht="12.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c r="AA956" s="43"/>
      <c r="AB956" s="43"/>
    </row>
    <row r="957" ht="12.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c r="AA957" s="43"/>
      <c r="AB957" s="43"/>
    </row>
    <row r="958" ht="12.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c r="AA958" s="43"/>
      <c r="AB958" s="43"/>
    </row>
    <row r="959" ht="12.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c r="AA959" s="43"/>
      <c r="AB959" s="43"/>
    </row>
    <row r="960" ht="12.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c r="AA960" s="43"/>
      <c r="AB960" s="43"/>
    </row>
    <row r="961" ht="12.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c r="AA961" s="43"/>
      <c r="AB961" s="43"/>
    </row>
    <row r="962" ht="12.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c r="AA962" s="43"/>
      <c r="AB962" s="43"/>
    </row>
    <row r="963" ht="12.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c r="AA963" s="43"/>
      <c r="AB963" s="43"/>
    </row>
    <row r="964" ht="12.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c r="AA964" s="43"/>
      <c r="AB964" s="43"/>
    </row>
    <row r="965" ht="12.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c r="AA965" s="43"/>
      <c r="AB965" s="43"/>
    </row>
    <row r="966" ht="12.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c r="AA966" s="43"/>
      <c r="AB966" s="43"/>
    </row>
    <row r="967" ht="12.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c r="AA967" s="43"/>
      <c r="AB967" s="43"/>
    </row>
    <row r="968" ht="12.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c r="AA968" s="43"/>
      <c r="AB968" s="43"/>
    </row>
    <row r="969" ht="12.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c r="AA969" s="43"/>
      <c r="AB969" s="43"/>
    </row>
    <row r="970" ht="12.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c r="AA970" s="43"/>
      <c r="AB970" s="43"/>
    </row>
    <row r="971" ht="12.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c r="AA971" s="43"/>
      <c r="AB971" s="43"/>
    </row>
    <row r="972" ht="12.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c r="AA972" s="43"/>
      <c r="AB972" s="43"/>
    </row>
    <row r="973" ht="12.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c r="AA973" s="43"/>
      <c r="AB973" s="43"/>
    </row>
    <row r="974" ht="12.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c r="AA974" s="43"/>
      <c r="AB974" s="43"/>
    </row>
    <row r="975" ht="12.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c r="AA975" s="43"/>
      <c r="AB975" s="43"/>
    </row>
    <row r="976" ht="12.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c r="AA976" s="43"/>
      <c r="AB976" s="43"/>
    </row>
    <row r="977" ht="12.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c r="AA977" s="43"/>
      <c r="AB977" s="43"/>
    </row>
    <row r="978" ht="12.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c r="AA978" s="43"/>
      <c r="AB978" s="43"/>
    </row>
    <row r="979" ht="12.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c r="AA979" s="43"/>
      <c r="AB979" s="43"/>
    </row>
    <row r="980" ht="12.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c r="AA980" s="43"/>
      <c r="AB980" s="43"/>
    </row>
    <row r="981" ht="12.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c r="AA981" s="43"/>
      <c r="AB981" s="43"/>
    </row>
    <row r="982" ht="12.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c r="AA982" s="43"/>
      <c r="AB982" s="43"/>
    </row>
    <row r="983" ht="12.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c r="AA983" s="43"/>
      <c r="AB983" s="43"/>
    </row>
    <row r="984" ht="12.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c r="AA984" s="43"/>
      <c r="AB984" s="43"/>
    </row>
    <row r="985" ht="12.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c r="AA985" s="43"/>
      <c r="AB985" s="43"/>
    </row>
    <row r="986" ht="12.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c r="AA986" s="43"/>
      <c r="AB986" s="43"/>
    </row>
    <row r="987" ht="12.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c r="AA987" s="43"/>
      <c r="AB987" s="43"/>
    </row>
    <row r="988" ht="12.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c r="AA988" s="43"/>
      <c r="AB988" s="43"/>
    </row>
    <row r="989" ht="12.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c r="AA989" s="43"/>
      <c r="AB989" s="43"/>
    </row>
    <row r="990" ht="12.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c r="AA990" s="43"/>
      <c r="AB990" s="43"/>
    </row>
    <row r="991" ht="12.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c r="AA991" s="43"/>
      <c r="AB991" s="43"/>
    </row>
    <row r="992" ht="12.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c r="AA992" s="43"/>
      <c r="AB992" s="43"/>
    </row>
    <row r="993" ht="12.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c r="AA993" s="43"/>
      <c r="AB993" s="43"/>
    </row>
    <row r="994" ht="12.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c r="AA994" s="43"/>
      <c r="AB994" s="43"/>
    </row>
    <row r="995" ht="12.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c r="AA995" s="43"/>
      <c r="AB995" s="43"/>
    </row>
    <row r="996" ht="12.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c r="AA996" s="43"/>
      <c r="AB996" s="43"/>
    </row>
    <row r="997" ht="12.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c r="AA997" s="43"/>
      <c r="AB997" s="43"/>
    </row>
    <row r="998" ht="12.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c r="AA998" s="43"/>
      <c r="AB998" s="43"/>
    </row>
    <row r="999" ht="12.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c r="AA999" s="43"/>
      <c r="AB999" s="43"/>
    </row>
    <row r="1000" ht="12.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c r="AA1000" s="43"/>
      <c r="AB1000" s="43"/>
    </row>
  </sheetData>
  <mergeCells count="74">
    <mergeCell ref="A16:B16"/>
    <mergeCell ref="A17:B17"/>
    <mergeCell ref="A18:A21"/>
    <mergeCell ref="A22:C23"/>
    <mergeCell ref="D22:G22"/>
    <mergeCell ref="H22:K22"/>
    <mergeCell ref="L22:O22"/>
    <mergeCell ref="L23:O23"/>
    <mergeCell ref="A24:O24"/>
    <mergeCell ref="A25:O25"/>
    <mergeCell ref="A26:M26"/>
    <mergeCell ref="N26:O26"/>
    <mergeCell ref="A27:M27"/>
    <mergeCell ref="N27:O27"/>
    <mergeCell ref="A28:M28"/>
    <mergeCell ref="N28:O28"/>
    <mergeCell ref="A29:M29"/>
    <mergeCell ref="N29:O29"/>
    <mergeCell ref="A30:M30"/>
    <mergeCell ref="N30:O30"/>
    <mergeCell ref="N31:O31"/>
    <mergeCell ref="A31:M31"/>
    <mergeCell ref="A32:M32"/>
    <mergeCell ref="N32:O32"/>
    <mergeCell ref="A33:M33"/>
    <mergeCell ref="N33:O33"/>
    <mergeCell ref="A34:M34"/>
    <mergeCell ref="N34:O34"/>
    <mergeCell ref="A38:M38"/>
    <mergeCell ref="A39:M39"/>
    <mergeCell ref="N39:O39"/>
    <mergeCell ref="A40:M40"/>
    <mergeCell ref="N40:O40"/>
    <mergeCell ref="A41:M41"/>
    <mergeCell ref="N41:O41"/>
    <mergeCell ref="A42:O42"/>
    <mergeCell ref="A35:M35"/>
    <mergeCell ref="N35:O35"/>
    <mergeCell ref="A36:M36"/>
    <mergeCell ref="N36:O36"/>
    <mergeCell ref="A37:M37"/>
    <mergeCell ref="N37:O37"/>
    <mergeCell ref="N38:O38"/>
    <mergeCell ref="A1:C2"/>
    <mergeCell ref="D1:O1"/>
    <mergeCell ref="D2:O2"/>
    <mergeCell ref="A3:E3"/>
    <mergeCell ref="F3:O3"/>
    <mergeCell ref="A4:E4"/>
    <mergeCell ref="F4:O4"/>
    <mergeCell ref="H7:H8"/>
    <mergeCell ref="I7:I8"/>
    <mergeCell ref="J7:K8"/>
    <mergeCell ref="L7:O7"/>
    <mergeCell ref="L8:M8"/>
    <mergeCell ref="N8:O8"/>
    <mergeCell ref="F7:G8"/>
    <mergeCell ref="F9:G9"/>
    <mergeCell ref="A5:E5"/>
    <mergeCell ref="F5:O5"/>
    <mergeCell ref="A6:E6"/>
    <mergeCell ref="G6:O6"/>
    <mergeCell ref="A7:D8"/>
    <mergeCell ref="E7:E8"/>
    <mergeCell ref="A9:D9"/>
    <mergeCell ref="J9:O9"/>
    <mergeCell ref="A10:O10"/>
    <mergeCell ref="A11:O11"/>
    <mergeCell ref="A12:O12"/>
    <mergeCell ref="A13:O13"/>
    <mergeCell ref="A14:B14"/>
    <mergeCell ref="A15:B15"/>
    <mergeCell ref="D23:G23"/>
    <mergeCell ref="H23:K23"/>
  </mergeCells>
  <dataValidations>
    <dataValidation type="list" allowBlank="1" showErrorMessage="1" sqref="C15">
      <formula1>$Q$58</formula1>
    </dataValidation>
    <dataValidation type="list" allowBlank="1" showErrorMessage="1" sqref="J9">
      <formula1>$Q$44:$Q$56</formula1>
    </dataValidation>
    <dataValidation type="list" allowBlank="1" showErrorMessage="1" sqref="C16">
      <formula1>$Q$59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3.86"/>
    <col customWidth="1" min="2" max="2" width="26.86"/>
    <col customWidth="1" min="3" max="3" width="17.86"/>
    <col customWidth="1" min="4" max="4" width="16.86"/>
    <col customWidth="1" min="5" max="5" width="18.29"/>
    <col customWidth="1" min="6" max="6" width="15.0"/>
    <col customWidth="1" min="7" max="7" width="16.14"/>
    <col customWidth="1" min="8" max="8" width="15.14"/>
    <col customWidth="1" min="9" max="11" width="7.71"/>
    <col customWidth="1" min="12" max="12" width="8.29"/>
    <col customWidth="1" min="13" max="14" width="7.71"/>
    <col customWidth="1" min="15" max="15" width="17.29"/>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24.75" customHeight="1">
      <c r="A1" s="37"/>
      <c r="B1" s="38"/>
      <c r="C1" s="39"/>
      <c r="D1" s="40" t="s">
        <v>144</v>
      </c>
      <c r="E1" s="41"/>
      <c r="F1" s="41"/>
      <c r="G1" s="41"/>
      <c r="H1" s="41"/>
      <c r="I1" s="41"/>
      <c r="J1" s="41"/>
      <c r="K1" s="41"/>
      <c r="L1" s="41"/>
      <c r="M1" s="41"/>
      <c r="N1" s="41"/>
      <c r="O1" s="42"/>
      <c r="P1" s="43"/>
      <c r="Q1" s="43"/>
      <c r="R1" s="43"/>
      <c r="S1" s="43"/>
      <c r="T1" s="43"/>
      <c r="U1" s="43"/>
      <c r="V1" s="43"/>
      <c r="W1" s="43"/>
      <c r="X1" s="43"/>
      <c r="Y1" s="43"/>
      <c r="Z1" s="43"/>
    </row>
    <row r="2" ht="18.0" customHeight="1">
      <c r="A2" s="45"/>
      <c r="B2" s="46"/>
      <c r="C2" s="47"/>
      <c r="D2" s="48" t="s">
        <v>1</v>
      </c>
      <c r="E2" s="49"/>
      <c r="F2" s="49"/>
      <c r="G2" s="49"/>
      <c r="H2" s="49"/>
      <c r="I2" s="49"/>
      <c r="J2" s="49"/>
      <c r="K2" s="49"/>
      <c r="L2" s="49"/>
      <c r="M2" s="49"/>
      <c r="N2" s="49"/>
      <c r="O2" s="50"/>
      <c r="P2" s="43"/>
      <c r="Q2" s="43"/>
      <c r="R2" s="43"/>
      <c r="S2" s="43"/>
      <c r="T2" s="43"/>
      <c r="U2" s="43"/>
      <c r="V2" s="43"/>
      <c r="W2" s="43"/>
      <c r="X2" s="43"/>
      <c r="Y2" s="43"/>
      <c r="Z2" s="43"/>
    </row>
    <row r="3" ht="13.5" customHeight="1">
      <c r="A3" s="51" t="s">
        <v>60</v>
      </c>
      <c r="B3" s="52"/>
      <c r="C3" s="52"/>
      <c r="D3" s="52"/>
      <c r="E3" s="53"/>
      <c r="F3" s="54" t="str">
        <f>'SET-G. Financiera'!J3</f>
        <v>GESTIÓN FINANCIERA</v>
      </c>
      <c r="G3" s="52"/>
      <c r="H3" s="52"/>
      <c r="I3" s="52"/>
      <c r="J3" s="52"/>
      <c r="K3" s="52"/>
      <c r="L3" s="52"/>
      <c r="M3" s="52"/>
      <c r="N3" s="52"/>
      <c r="O3" s="55"/>
      <c r="P3" s="43"/>
      <c r="Q3" s="43"/>
      <c r="R3" s="43"/>
      <c r="S3" s="43"/>
      <c r="T3" s="43"/>
      <c r="U3" s="43"/>
      <c r="V3" s="43"/>
      <c r="W3" s="43"/>
      <c r="X3" s="43"/>
      <c r="Y3" s="43"/>
      <c r="Z3" s="43"/>
    </row>
    <row r="4" ht="15.75" customHeight="1">
      <c r="A4" s="56" t="s">
        <v>4</v>
      </c>
      <c r="B4" s="57"/>
      <c r="C4" s="57"/>
      <c r="D4" s="57"/>
      <c r="E4" s="58"/>
      <c r="F4" s="59" t="str">
        <f>'SET-G. Financiera'!$B11</f>
        <v>Rotación de Cartera (Vta. Bienes)</v>
      </c>
      <c r="G4" s="57"/>
      <c r="H4" s="57"/>
      <c r="I4" s="57"/>
      <c r="J4" s="57"/>
      <c r="K4" s="57"/>
      <c r="L4" s="57"/>
      <c r="M4" s="57"/>
      <c r="N4" s="57"/>
      <c r="O4" s="60"/>
      <c r="P4" s="43"/>
      <c r="Q4" s="43"/>
      <c r="R4" s="43"/>
      <c r="S4" s="43"/>
      <c r="T4" s="43"/>
      <c r="U4" s="43"/>
      <c r="V4" s="43"/>
      <c r="W4" s="43"/>
      <c r="X4" s="43"/>
      <c r="Y4" s="43"/>
      <c r="Z4" s="43"/>
    </row>
    <row r="5" ht="15.75" customHeight="1">
      <c r="A5" s="56" t="s">
        <v>65</v>
      </c>
      <c r="B5" s="57"/>
      <c r="C5" s="57"/>
      <c r="D5" s="57"/>
      <c r="E5" s="58"/>
      <c r="F5" s="62" t="str">
        <f>'SET-G. Financiera'!F11</f>
        <v>Efectividad</v>
      </c>
      <c r="G5" s="57"/>
      <c r="H5" s="57"/>
      <c r="I5" s="57"/>
      <c r="J5" s="57"/>
      <c r="K5" s="57"/>
      <c r="L5" s="57"/>
      <c r="M5" s="57"/>
      <c r="N5" s="57"/>
      <c r="O5" s="60"/>
      <c r="P5" s="43"/>
      <c r="Q5" s="43"/>
      <c r="R5" s="43"/>
      <c r="S5" s="43"/>
      <c r="T5" s="43"/>
      <c r="U5" s="43"/>
      <c r="V5" s="43"/>
      <c r="W5" s="43"/>
      <c r="X5" s="43"/>
      <c r="Y5" s="43"/>
      <c r="Z5" s="43"/>
    </row>
    <row r="6" ht="17.25" customHeight="1">
      <c r="A6" s="65" t="s">
        <v>69</v>
      </c>
      <c r="B6" s="67"/>
      <c r="C6" s="67"/>
      <c r="D6" s="67"/>
      <c r="E6" s="68"/>
      <c r="F6" s="69" t="s">
        <v>70</v>
      </c>
      <c r="G6" s="70" t="str">
        <f>'SET-G. Financiera'!A11</f>
        <v>IN08</v>
      </c>
      <c r="H6" s="67"/>
      <c r="I6" s="67"/>
      <c r="J6" s="67"/>
      <c r="K6" s="67"/>
      <c r="L6" s="67"/>
      <c r="M6" s="67"/>
      <c r="N6" s="67"/>
      <c r="O6" s="71"/>
      <c r="P6" s="43"/>
      <c r="Q6" s="43"/>
      <c r="R6" s="43"/>
      <c r="S6" s="43"/>
      <c r="T6" s="43"/>
      <c r="U6" s="43"/>
      <c r="V6" s="43"/>
      <c r="W6" s="43"/>
      <c r="X6" s="43"/>
      <c r="Y6" s="43"/>
      <c r="Z6" s="43"/>
    </row>
    <row r="7" ht="12.75" customHeight="1">
      <c r="A7" s="72" t="s">
        <v>71</v>
      </c>
      <c r="B7" s="38"/>
      <c r="C7" s="38"/>
      <c r="D7" s="73"/>
      <c r="E7" s="74" t="s">
        <v>72</v>
      </c>
      <c r="F7" s="75" t="s">
        <v>73</v>
      </c>
      <c r="G7" s="73"/>
      <c r="H7" s="74" t="s">
        <v>74</v>
      </c>
      <c r="I7" s="74" t="s">
        <v>79</v>
      </c>
      <c r="J7" s="75" t="s">
        <v>84</v>
      </c>
      <c r="K7" s="73"/>
      <c r="L7" s="77" t="s">
        <v>85</v>
      </c>
      <c r="M7" s="52"/>
      <c r="N7" s="52"/>
      <c r="O7" s="55"/>
      <c r="P7" s="43"/>
      <c r="Q7" s="43"/>
      <c r="R7" s="43"/>
      <c r="S7" s="43"/>
      <c r="T7" s="43"/>
      <c r="U7" s="43"/>
      <c r="V7" s="43"/>
      <c r="W7" s="43"/>
      <c r="X7" s="43"/>
      <c r="Y7" s="43"/>
      <c r="Z7" s="43"/>
    </row>
    <row r="8" ht="46.5" customHeight="1">
      <c r="A8" s="79"/>
      <c r="B8" s="80"/>
      <c r="C8" s="80"/>
      <c r="D8" s="81"/>
      <c r="E8" s="82"/>
      <c r="F8" s="83"/>
      <c r="G8" s="81"/>
      <c r="H8" s="82"/>
      <c r="I8" s="82"/>
      <c r="J8" s="83"/>
      <c r="K8" s="81"/>
      <c r="L8" s="85" t="s">
        <v>86</v>
      </c>
      <c r="M8" s="58"/>
      <c r="N8" s="85" t="s">
        <v>87</v>
      </c>
      <c r="O8" s="60"/>
      <c r="P8" s="43"/>
      <c r="Q8" s="43"/>
      <c r="R8" s="43"/>
      <c r="S8" s="43"/>
      <c r="T8" s="43"/>
      <c r="U8" s="43"/>
      <c r="V8" s="43"/>
      <c r="W8" s="43"/>
      <c r="X8" s="43"/>
      <c r="Y8" s="43"/>
      <c r="Z8" s="43"/>
    </row>
    <row r="9" ht="46.5" customHeight="1">
      <c r="A9" s="86" t="str">
        <f>'SET-G. Financiera'!$C11</f>
        <v>Establecer el número de veces que las C x C  por ventas de bienes giran en promedio en un período de tiempo, generalmente un año, con el fin de ajustar en lo posible el ciclo haciendolo mas dinámico.</v>
      </c>
      <c r="B9" s="67"/>
      <c r="C9" s="67"/>
      <c r="D9" s="68"/>
      <c r="E9" s="87" t="s">
        <v>145</v>
      </c>
      <c r="F9" s="88" t="str">
        <f>'SET-G. Financiera'!$D11</f>
        <v>Ventas a crédito del periódo / Cuentas por cobrar promedio</v>
      </c>
      <c r="G9" s="68"/>
      <c r="H9" s="172">
        <f>$C16</f>
        <v>2</v>
      </c>
      <c r="I9" s="93" t="str">
        <f>'SET-G. Financiera'!$E11</f>
        <v>Mensual</v>
      </c>
      <c r="J9" s="96" t="s">
        <v>90</v>
      </c>
      <c r="K9" s="67"/>
      <c r="L9" s="67"/>
      <c r="M9" s="67"/>
      <c r="N9" s="67"/>
      <c r="O9" s="71"/>
      <c r="P9" s="43"/>
      <c r="Q9" s="43"/>
      <c r="R9" s="43"/>
      <c r="S9" s="43"/>
      <c r="T9" s="43"/>
      <c r="U9" s="43"/>
      <c r="V9" s="43"/>
      <c r="W9" s="43"/>
      <c r="X9" s="43"/>
      <c r="Y9" s="43"/>
      <c r="Z9" s="43"/>
    </row>
    <row r="10" ht="13.5" customHeight="1">
      <c r="A10" s="98" t="s">
        <v>91</v>
      </c>
      <c r="B10" s="41"/>
      <c r="C10" s="41"/>
      <c r="D10" s="41"/>
      <c r="E10" s="41"/>
      <c r="F10" s="41"/>
      <c r="G10" s="41"/>
      <c r="H10" s="41"/>
      <c r="I10" s="41"/>
      <c r="J10" s="41"/>
      <c r="K10" s="41"/>
      <c r="L10" s="41"/>
      <c r="M10" s="41"/>
      <c r="N10" s="41"/>
      <c r="O10" s="42"/>
      <c r="P10" s="43"/>
      <c r="Q10" s="43"/>
      <c r="R10" s="43"/>
      <c r="S10" s="43"/>
      <c r="T10" s="43"/>
      <c r="U10" s="43"/>
      <c r="V10" s="43"/>
      <c r="W10" s="43"/>
      <c r="X10" s="43"/>
      <c r="Y10" s="43"/>
      <c r="Z10" s="43"/>
    </row>
    <row r="11" ht="18.75" customHeight="1">
      <c r="A11" s="99"/>
      <c r="B11" s="46"/>
      <c r="C11" s="46"/>
      <c r="D11" s="46"/>
      <c r="E11" s="46"/>
      <c r="F11" s="46"/>
      <c r="G11" s="46"/>
      <c r="H11" s="46"/>
      <c r="I11" s="46"/>
      <c r="J11" s="46"/>
      <c r="K11" s="46"/>
      <c r="L11" s="46"/>
      <c r="M11" s="46"/>
      <c r="N11" s="46"/>
      <c r="O11" s="47"/>
      <c r="P11" s="43"/>
      <c r="Q11" s="43"/>
      <c r="R11" s="43"/>
      <c r="S11" s="43"/>
      <c r="T11" s="43"/>
      <c r="U11" s="43"/>
      <c r="V11" s="43"/>
      <c r="W11" s="43"/>
      <c r="X11" s="43"/>
      <c r="Y11" s="43"/>
      <c r="Z11" s="43"/>
    </row>
    <row r="12" ht="15.0" customHeight="1">
      <c r="A12" s="101" t="s">
        <v>92</v>
      </c>
      <c r="B12" s="41"/>
      <c r="C12" s="41"/>
      <c r="D12" s="41"/>
      <c r="E12" s="41"/>
      <c r="F12" s="41"/>
      <c r="G12" s="41"/>
      <c r="H12" s="41"/>
      <c r="I12" s="41"/>
      <c r="J12" s="41"/>
      <c r="K12" s="41"/>
      <c r="L12" s="41"/>
      <c r="M12" s="41"/>
      <c r="N12" s="41"/>
      <c r="O12" s="42"/>
      <c r="P12" s="43"/>
      <c r="Q12" s="43"/>
      <c r="R12" s="43"/>
      <c r="S12" s="43"/>
      <c r="T12" s="43"/>
      <c r="U12" s="43"/>
      <c r="V12" s="104"/>
      <c r="W12" s="105"/>
      <c r="X12" s="105"/>
      <c r="Y12" s="43"/>
      <c r="Z12" s="43"/>
    </row>
    <row r="13" ht="16.5" customHeight="1">
      <c r="A13" s="106" t="s">
        <v>93</v>
      </c>
      <c r="B13" s="52"/>
      <c r="C13" s="52"/>
      <c r="D13" s="52"/>
      <c r="E13" s="52"/>
      <c r="F13" s="52"/>
      <c r="G13" s="52"/>
      <c r="H13" s="52"/>
      <c r="I13" s="52"/>
      <c r="J13" s="52"/>
      <c r="K13" s="52"/>
      <c r="L13" s="52"/>
      <c r="M13" s="52"/>
      <c r="N13" s="52"/>
      <c r="O13" s="55"/>
      <c r="P13" s="43"/>
      <c r="Q13" s="43"/>
      <c r="R13" s="43"/>
      <c r="S13" s="43"/>
      <c r="T13" s="43"/>
      <c r="U13" s="43"/>
      <c r="V13" s="104"/>
      <c r="W13" s="107"/>
      <c r="X13" s="107"/>
      <c r="Y13" s="43"/>
      <c r="Z13" s="43"/>
    </row>
    <row r="14" ht="16.5" customHeight="1">
      <c r="A14" s="108" t="s">
        <v>94</v>
      </c>
      <c r="B14" s="58"/>
      <c r="C14" s="109" t="s">
        <v>17</v>
      </c>
      <c r="D14" s="109" t="s">
        <v>18</v>
      </c>
      <c r="E14" s="109" t="s">
        <v>19</v>
      </c>
      <c r="F14" s="109" t="s">
        <v>20</v>
      </c>
      <c r="G14" s="109" t="s">
        <v>21</v>
      </c>
      <c r="H14" s="109" t="s">
        <v>22</v>
      </c>
      <c r="I14" s="109" t="s">
        <v>23</v>
      </c>
      <c r="J14" s="109" t="s">
        <v>24</v>
      </c>
      <c r="K14" s="109" t="s">
        <v>25</v>
      </c>
      <c r="L14" s="109" t="s">
        <v>26</v>
      </c>
      <c r="M14" s="109" t="s">
        <v>27</v>
      </c>
      <c r="N14" s="109" t="s">
        <v>28</v>
      </c>
      <c r="O14" s="110" t="s">
        <v>95</v>
      </c>
      <c r="P14" s="43"/>
      <c r="Q14" s="43"/>
      <c r="R14" s="43"/>
      <c r="S14" s="43"/>
      <c r="T14" s="43"/>
      <c r="U14" s="43"/>
      <c r="V14" s="104"/>
      <c r="W14" s="107"/>
      <c r="X14" s="107"/>
      <c r="Y14" s="43"/>
      <c r="Z14" s="43"/>
    </row>
    <row r="15" ht="16.5" customHeight="1">
      <c r="A15" s="56" t="s">
        <v>10</v>
      </c>
      <c r="B15" s="58"/>
      <c r="C15" s="178">
        <v>1.35</v>
      </c>
      <c r="D15" s="179">
        <f t="shared" ref="D15:O15" si="1">$C$15</f>
        <v>1.35</v>
      </c>
      <c r="E15" s="179">
        <f t="shared" si="1"/>
        <v>1.35</v>
      </c>
      <c r="F15" s="179">
        <f t="shared" si="1"/>
        <v>1.35</v>
      </c>
      <c r="G15" s="179">
        <f t="shared" si="1"/>
        <v>1.35</v>
      </c>
      <c r="H15" s="179">
        <f t="shared" si="1"/>
        <v>1.35</v>
      </c>
      <c r="I15" s="179">
        <f t="shared" si="1"/>
        <v>1.35</v>
      </c>
      <c r="J15" s="179">
        <f t="shared" si="1"/>
        <v>1.35</v>
      </c>
      <c r="K15" s="179">
        <f t="shared" si="1"/>
        <v>1.35</v>
      </c>
      <c r="L15" s="179">
        <f t="shared" si="1"/>
        <v>1.35</v>
      </c>
      <c r="M15" s="179">
        <f t="shared" si="1"/>
        <v>1.35</v>
      </c>
      <c r="N15" s="179">
        <f t="shared" si="1"/>
        <v>1.35</v>
      </c>
      <c r="O15" s="180">
        <f t="shared" si="1"/>
        <v>1.35</v>
      </c>
      <c r="P15" s="43"/>
      <c r="Q15" s="43"/>
      <c r="R15" s="43"/>
      <c r="S15" s="43"/>
      <c r="T15" s="43"/>
      <c r="U15" s="43"/>
      <c r="V15" s="104"/>
      <c r="W15" s="107"/>
      <c r="X15" s="107"/>
      <c r="Y15" s="43"/>
      <c r="Z15" s="43"/>
    </row>
    <row r="16" ht="17.25" customHeight="1">
      <c r="A16" s="56" t="s">
        <v>97</v>
      </c>
      <c r="B16" s="58"/>
      <c r="C16" s="181">
        <v>2.0</v>
      </c>
      <c r="D16" s="179">
        <f t="shared" ref="D16:O16" si="2">$C$16</f>
        <v>2</v>
      </c>
      <c r="E16" s="179">
        <f t="shared" si="2"/>
        <v>2</v>
      </c>
      <c r="F16" s="179">
        <f t="shared" si="2"/>
        <v>2</v>
      </c>
      <c r="G16" s="179">
        <f t="shared" si="2"/>
        <v>2</v>
      </c>
      <c r="H16" s="179">
        <f t="shared" si="2"/>
        <v>2</v>
      </c>
      <c r="I16" s="179">
        <f t="shared" si="2"/>
        <v>2</v>
      </c>
      <c r="J16" s="179">
        <f t="shared" si="2"/>
        <v>2</v>
      </c>
      <c r="K16" s="179">
        <f t="shared" si="2"/>
        <v>2</v>
      </c>
      <c r="L16" s="179">
        <f t="shared" si="2"/>
        <v>2</v>
      </c>
      <c r="M16" s="179">
        <f t="shared" si="2"/>
        <v>2</v>
      </c>
      <c r="N16" s="179">
        <f t="shared" si="2"/>
        <v>2</v>
      </c>
      <c r="O16" s="180">
        <f t="shared" si="2"/>
        <v>2</v>
      </c>
      <c r="P16" s="43"/>
      <c r="Q16" s="43"/>
      <c r="R16" s="43"/>
      <c r="S16" s="43"/>
      <c r="T16" s="43"/>
      <c r="U16" s="43"/>
      <c r="V16" s="104"/>
      <c r="W16" s="107"/>
      <c r="X16" s="107"/>
      <c r="Y16" s="43"/>
      <c r="Z16" s="43"/>
    </row>
    <row r="17" ht="17.25" customHeight="1">
      <c r="A17" s="117" t="s">
        <v>98</v>
      </c>
      <c r="B17" s="58"/>
      <c r="C17" s="182">
        <f t="shared" ref="C17:O17" si="3">IF((C20),C18/((C20+C21)/2),"-")</f>
        <v>0.1874358949</v>
      </c>
      <c r="D17" s="182">
        <f t="shared" si="3"/>
        <v>0.6442792075</v>
      </c>
      <c r="E17" s="182">
        <f t="shared" si="3"/>
        <v>1.30225108</v>
      </c>
      <c r="F17" s="182">
        <f t="shared" si="3"/>
        <v>1.68781299</v>
      </c>
      <c r="G17" s="182">
        <f t="shared" si="3"/>
        <v>1.699020594</v>
      </c>
      <c r="H17" s="182">
        <f t="shared" si="3"/>
        <v>2.138455796</v>
      </c>
      <c r="I17" s="182" t="str">
        <f t="shared" si="3"/>
        <v>-</v>
      </c>
      <c r="J17" s="182" t="str">
        <f t="shared" si="3"/>
        <v>-</v>
      </c>
      <c r="K17" s="182" t="str">
        <f t="shared" si="3"/>
        <v>-</v>
      </c>
      <c r="L17" s="182" t="str">
        <f t="shared" si="3"/>
        <v>-</v>
      </c>
      <c r="M17" s="182" t="str">
        <f t="shared" si="3"/>
        <v>-</v>
      </c>
      <c r="N17" s="182" t="str">
        <f t="shared" si="3"/>
        <v>-</v>
      </c>
      <c r="O17" s="121">
        <f t="shared" si="3"/>
        <v>1.231814344</v>
      </c>
      <c r="P17" s="43"/>
      <c r="Q17" s="43"/>
      <c r="R17" s="43"/>
      <c r="S17" s="43"/>
      <c r="T17" s="43"/>
      <c r="U17" s="43"/>
      <c r="V17" s="104"/>
      <c r="W17" s="107"/>
      <c r="X17" s="107"/>
      <c r="Y17" s="43"/>
      <c r="Z17" s="43"/>
    </row>
    <row r="18" ht="23.25" customHeight="1">
      <c r="A18" s="122" t="s">
        <v>99</v>
      </c>
      <c r="B18" s="123" t="s">
        <v>150</v>
      </c>
      <c r="C18" s="125">
        <f>C19</f>
        <v>1546316880</v>
      </c>
      <c r="D18" s="125">
        <f t="shared" ref="D18:H18" si="4">C18+D19</f>
        <v>3031642479</v>
      </c>
      <c r="E18" s="125">
        <f t="shared" si="4"/>
        <v>4941266178</v>
      </c>
      <c r="F18" s="125">
        <f t="shared" si="4"/>
        <v>8348021238</v>
      </c>
      <c r="G18" s="125">
        <f t="shared" si="4"/>
        <v>11054395470</v>
      </c>
      <c r="H18" s="125">
        <f t="shared" si="4"/>
        <v>13722976284</v>
      </c>
      <c r="I18" s="129"/>
      <c r="J18" s="129"/>
      <c r="K18" s="129"/>
      <c r="L18" s="129"/>
      <c r="M18" s="129"/>
      <c r="N18" s="129"/>
      <c r="O18" s="127">
        <f t="shared" ref="O18:O21" si="5">SUM(C18:N18)</f>
        <v>42644618529</v>
      </c>
      <c r="P18" s="43"/>
      <c r="Q18" s="43"/>
      <c r="R18" s="43"/>
      <c r="S18" s="43"/>
      <c r="T18" s="43"/>
      <c r="U18" s="43"/>
      <c r="V18" s="104"/>
      <c r="W18" s="107"/>
      <c r="X18" s="107"/>
      <c r="Y18" s="43"/>
      <c r="Z18" s="43"/>
    </row>
    <row r="19" ht="21.0" customHeight="1">
      <c r="A19" s="128"/>
      <c r="B19" s="123" t="s">
        <v>153</v>
      </c>
      <c r="C19" s="125">
        <v>1.54631688E9</v>
      </c>
      <c r="D19" s="125">
        <f>137270005+1115486024.5+232569569</f>
        <v>1485325599</v>
      </c>
      <c r="E19" s="125">
        <f>216424974+1422695388.8+270503337</f>
        <v>1909623700</v>
      </c>
      <c r="F19" s="125">
        <f>102152938+3062722355.39+241879766</f>
        <v>3406755059</v>
      </c>
      <c r="G19" s="125">
        <f>110785000+2359817833.51+235771399</f>
        <v>2706374233</v>
      </c>
      <c r="H19" s="125">
        <f>719751545.52+1707078336.18+241750932</f>
        <v>2668580814</v>
      </c>
      <c r="I19" s="129"/>
      <c r="J19" s="129"/>
      <c r="K19" s="129"/>
      <c r="L19" s="129"/>
      <c r="M19" s="129"/>
      <c r="N19" s="129"/>
      <c r="O19" s="127">
        <f t="shared" si="5"/>
        <v>13722976284</v>
      </c>
      <c r="P19" s="43"/>
      <c r="Q19" s="43"/>
      <c r="R19" s="43"/>
      <c r="S19" s="43"/>
      <c r="T19" s="43"/>
      <c r="U19" s="43"/>
      <c r="V19" s="104"/>
      <c r="W19" s="107"/>
      <c r="X19" s="107"/>
      <c r="Y19" s="43"/>
      <c r="Z19" s="43"/>
    </row>
    <row r="20" ht="18.0" customHeight="1">
      <c r="A20" s="128"/>
      <c r="B20" s="123" t="s">
        <v>154</v>
      </c>
      <c r="C20" s="125">
        <f>305965225.48+6821821191.49+285861116+2766858551.63</f>
        <v>10180506085</v>
      </c>
      <c r="D20" s="125">
        <f t="shared" ref="D20:H20" si="6">+C21</f>
        <v>6319181780</v>
      </c>
      <c r="E20" s="125">
        <f t="shared" si="6"/>
        <v>3091776833</v>
      </c>
      <c r="F20" s="125">
        <f t="shared" si="6"/>
        <v>4497030353</v>
      </c>
      <c r="G20" s="125">
        <f t="shared" si="6"/>
        <v>5395086000</v>
      </c>
      <c r="H20" s="125">
        <f t="shared" si="6"/>
        <v>7617582018</v>
      </c>
      <c r="I20" s="129"/>
      <c r="J20" s="129"/>
      <c r="K20" s="129"/>
      <c r="L20" s="129"/>
      <c r="M20" s="129"/>
      <c r="N20" s="129"/>
      <c r="O20" s="127">
        <f t="shared" si="5"/>
        <v>37101163069</v>
      </c>
      <c r="P20" s="43"/>
      <c r="Q20" s="43"/>
      <c r="R20" s="43"/>
      <c r="S20" s="43"/>
      <c r="T20" s="43"/>
      <c r="U20" s="43"/>
      <c r="V20" s="104"/>
      <c r="W20" s="107"/>
      <c r="X20" s="107"/>
      <c r="Y20" s="43"/>
      <c r="Z20" s="43"/>
    </row>
    <row r="21" ht="21.0" customHeight="1">
      <c r="A21" s="183"/>
      <c r="B21" s="175" t="s">
        <v>155</v>
      </c>
      <c r="C21" s="125">
        <f>286870257.48+5743796805.77+288514717</f>
        <v>6319181780</v>
      </c>
      <c r="D21" s="125">
        <f>342025262.48+2461273103.88+288478467</f>
        <v>3091776833</v>
      </c>
      <c r="E21" s="125">
        <f>457500584.48+3704894957.68+334634811</f>
        <v>4497030353</v>
      </c>
      <c r="F21" s="125">
        <f>415125584.48+4667692595.6+312267820</f>
        <v>5395086000</v>
      </c>
      <c r="G21" s="125">
        <f>453442621.48+6885742051.11+278397345</f>
        <v>7617582018</v>
      </c>
      <c r="H21" s="125">
        <f>414426486.48+4509863181.56+292601028</f>
        <v>5216890696</v>
      </c>
      <c r="I21" s="129"/>
      <c r="J21" s="176"/>
      <c r="K21" s="176"/>
      <c r="L21" s="176"/>
      <c r="M21" s="176"/>
      <c r="N21" s="176"/>
      <c r="O21" s="127">
        <f t="shared" si="5"/>
        <v>32137547680</v>
      </c>
      <c r="P21" s="43"/>
      <c r="Q21" s="43"/>
      <c r="R21" s="43"/>
      <c r="S21" s="43"/>
      <c r="T21" s="43"/>
      <c r="U21" s="43"/>
      <c r="V21" s="104"/>
      <c r="W21" s="107"/>
      <c r="X21" s="107"/>
      <c r="Y21" s="43"/>
      <c r="Z21" s="43"/>
    </row>
    <row r="22" ht="14.25" customHeight="1">
      <c r="A22" s="137" t="s">
        <v>107</v>
      </c>
      <c r="B22" s="38"/>
      <c r="C22" s="73"/>
      <c r="D22" s="141" t="str">
        <f>'SET-G. Financiera'!$G11</f>
        <v>Mayor igual 4 veces</v>
      </c>
      <c r="E22" s="139"/>
      <c r="F22" s="139"/>
      <c r="G22" s="140"/>
      <c r="H22" s="141" t="str">
        <f>'SET-G. Financiera'!$H11</f>
        <v>Entre 2 y 3,9 veces</v>
      </c>
      <c r="I22" s="139"/>
      <c r="J22" s="139"/>
      <c r="K22" s="140"/>
      <c r="L22" s="141" t="str">
        <f>'SET-G. Financiera'!$I11</f>
        <v>Menor de 2 veces</v>
      </c>
      <c r="M22" s="139"/>
      <c r="N22" s="139"/>
      <c r="O22" s="140"/>
      <c r="P22" s="43"/>
      <c r="Q22" s="43"/>
      <c r="R22" s="43"/>
      <c r="S22" s="43"/>
      <c r="T22" s="43"/>
      <c r="U22" s="43"/>
      <c r="V22" s="104"/>
      <c r="W22" s="107"/>
      <c r="X22" s="107"/>
      <c r="Y22" s="43"/>
      <c r="Z22" s="43"/>
    </row>
    <row r="23" ht="33.0" customHeight="1">
      <c r="A23" s="45"/>
      <c r="B23" s="46"/>
      <c r="C23" s="142"/>
      <c r="D23" s="143" t="s">
        <v>13</v>
      </c>
      <c r="E23" s="49"/>
      <c r="F23" s="49"/>
      <c r="G23" s="144"/>
      <c r="H23" s="145" t="s">
        <v>14</v>
      </c>
      <c r="I23" s="49"/>
      <c r="J23" s="49"/>
      <c r="K23" s="144"/>
      <c r="L23" s="146" t="s">
        <v>15</v>
      </c>
      <c r="M23" s="49"/>
      <c r="N23" s="49"/>
      <c r="O23" s="50"/>
      <c r="P23" s="43"/>
      <c r="Q23" s="43"/>
      <c r="R23" s="43"/>
      <c r="S23" s="43"/>
      <c r="T23" s="43"/>
      <c r="U23" s="43"/>
      <c r="V23" s="104"/>
      <c r="W23" s="107"/>
      <c r="X23" s="107"/>
      <c r="Y23" s="43"/>
      <c r="Z23" s="43"/>
    </row>
    <row r="24" ht="15.75" customHeight="1">
      <c r="A24" s="147" t="s">
        <v>108</v>
      </c>
      <c r="B24" s="49"/>
      <c r="C24" s="49"/>
      <c r="D24" s="49"/>
      <c r="E24" s="49"/>
      <c r="F24" s="49"/>
      <c r="G24" s="49"/>
      <c r="H24" s="49"/>
      <c r="I24" s="49"/>
      <c r="J24" s="49"/>
      <c r="K24" s="49"/>
      <c r="L24" s="49"/>
      <c r="M24" s="49"/>
      <c r="N24" s="49"/>
      <c r="O24" s="50"/>
      <c r="P24" s="43"/>
      <c r="Q24" s="43"/>
      <c r="R24" s="43"/>
      <c r="S24" s="43"/>
      <c r="T24" s="43"/>
      <c r="U24" s="43"/>
      <c r="V24" s="104"/>
      <c r="W24" s="107"/>
      <c r="X24" s="107"/>
      <c r="Y24" s="43"/>
      <c r="Z24" s="43"/>
    </row>
    <row r="25" ht="264.75" customHeight="1">
      <c r="A25" s="148"/>
      <c r="B25" s="139"/>
      <c r="C25" s="139"/>
      <c r="D25" s="139"/>
      <c r="E25" s="139"/>
      <c r="F25" s="139"/>
      <c r="G25" s="139"/>
      <c r="H25" s="139"/>
      <c r="I25" s="139"/>
      <c r="J25" s="139"/>
      <c r="K25" s="139"/>
      <c r="L25" s="139"/>
      <c r="M25" s="139"/>
      <c r="N25" s="139"/>
      <c r="O25" s="140"/>
      <c r="P25" s="43"/>
      <c r="Q25" s="43"/>
      <c r="R25" s="43"/>
      <c r="S25" s="43"/>
      <c r="T25" s="43"/>
      <c r="U25" s="43"/>
      <c r="V25" s="104"/>
      <c r="W25" s="43"/>
      <c r="X25" s="43"/>
      <c r="Y25" s="43"/>
      <c r="Z25" s="43"/>
    </row>
    <row r="26" ht="15.0" customHeight="1">
      <c r="A26" s="150" t="s">
        <v>156</v>
      </c>
      <c r="B26" s="52"/>
      <c r="C26" s="52"/>
      <c r="D26" s="52"/>
      <c r="E26" s="52"/>
      <c r="F26" s="52"/>
      <c r="G26" s="52"/>
      <c r="H26" s="52"/>
      <c r="I26" s="52"/>
      <c r="J26" s="52"/>
      <c r="K26" s="52"/>
      <c r="L26" s="52"/>
      <c r="M26" s="53"/>
      <c r="N26" s="151" t="s">
        <v>112</v>
      </c>
      <c r="O26" s="55"/>
      <c r="P26" s="43"/>
      <c r="Q26" s="43"/>
      <c r="R26" s="43"/>
      <c r="S26" s="43"/>
      <c r="T26" s="43"/>
      <c r="U26" s="43"/>
      <c r="V26" s="43"/>
      <c r="W26" s="43"/>
      <c r="X26" s="43"/>
      <c r="Y26" s="43"/>
      <c r="Z26" s="43"/>
    </row>
    <row r="27" ht="16.5" hidden="1" customHeight="1">
      <c r="A27" s="152"/>
      <c r="B27" s="57"/>
      <c r="C27" s="57"/>
      <c r="D27" s="57"/>
      <c r="E27" s="57"/>
      <c r="F27" s="57"/>
      <c r="G27" s="57"/>
      <c r="H27" s="57"/>
      <c r="I27" s="57"/>
      <c r="J27" s="57"/>
      <c r="K27" s="57"/>
      <c r="L27" s="57"/>
      <c r="M27" s="58"/>
      <c r="N27" s="153">
        <v>42005.0</v>
      </c>
      <c r="O27" s="60"/>
      <c r="P27" s="43"/>
      <c r="Q27" s="43"/>
      <c r="R27" s="43"/>
      <c r="S27" s="43"/>
      <c r="T27" s="43"/>
      <c r="U27" s="43"/>
      <c r="V27" s="43"/>
      <c r="W27" s="43"/>
      <c r="X27" s="43"/>
      <c r="Y27" s="43"/>
      <c r="Z27" s="43"/>
    </row>
    <row r="28" ht="16.5" hidden="1" customHeight="1">
      <c r="A28" s="152"/>
      <c r="B28" s="57"/>
      <c r="C28" s="57"/>
      <c r="D28" s="57"/>
      <c r="E28" s="57"/>
      <c r="F28" s="57"/>
      <c r="G28" s="57"/>
      <c r="H28" s="57"/>
      <c r="I28" s="57"/>
      <c r="J28" s="57"/>
      <c r="K28" s="57"/>
      <c r="L28" s="57"/>
      <c r="M28" s="58"/>
      <c r="N28" s="153">
        <v>42036.0</v>
      </c>
      <c r="O28" s="60"/>
      <c r="P28" s="43"/>
      <c r="Q28" s="43"/>
      <c r="R28" s="43"/>
      <c r="S28" s="43"/>
      <c r="T28" s="43"/>
      <c r="U28" s="43"/>
      <c r="V28" s="43"/>
      <c r="W28" s="43"/>
      <c r="X28" s="43"/>
      <c r="Y28" s="43"/>
      <c r="Z28" s="43"/>
    </row>
    <row r="29" ht="16.5" hidden="1" customHeight="1">
      <c r="A29" s="152"/>
      <c r="B29" s="57"/>
      <c r="C29" s="57"/>
      <c r="D29" s="57"/>
      <c r="E29" s="57"/>
      <c r="F29" s="57"/>
      <c r="G29" s="57"/>
      <c r="H29" s="57"/>
      <c r="I29" s="57"/>
      <c r="J29" s="57"/>
      <c r="K29" s="57"/>
      <c r="L29" s="57"/>
      <c r="M29" s="58"/>
      <c r="N29" s="153">
        <v>42064.0</v>
      </c>
      <c r="O29" s="60"/>
      <c r="P29" s="43"/>
      <c r="Q29" s="43"/>
      <c r="R29" s="43"/>
      <c r="S29" s="43"/>
      <c r="T29" s="43"/>
      <c r="U29" s="43"/>
      <c r="V29" s="43"/>
      <c r="W29" s="43"/>
      <c r="X29" s="43"/>
      <c r="Y29" s="43"/>
      <c r="Z29" s="43"/>
    </row>
    <row r="30" ht="16.5" hidden="1" customHeight="1">
      <c r="A30" s="152"/>
      <c r="B30" s="57"/>
      <c r="C30" s="57"/>
      <c r="D30" s="57"/>
      <c r="E30" s="57"/>
      <c r="F30" s="57"/>
      <c r="G30" s="57"/>
      <c r="H30" s="57"/>
      <c r="I30" s="57"/>
      <c r="J30" s="57"/>
      <c r="K30" s="57"/>
      <c r="L30" s="57"/>
      <c r="M30" s="58"/>
      <c r="N30" s="153">
        <v>42095.0</v>
      </c>
      <c r="O30" s="60"/>
      <c r="P30" s="43"/>
      <c r="Q30" s="43"/>
      <c r="R30" s="43"/>
      <c r="S30" s="43"/>
      <c r="T30" s="43"/>
      <c r="U30" s="43"/>
      <c r="V30" s="43"/>
      <c r="W30" s="43"/>
      <c r="X30" s="43"/>
      <c r="Y30" s="43"/>
      <c r="Z30" s="43"/>
    </row>
    <row r="31" ht="16.5" hidden="1" customHeight="1">
      <c r="A31" s="152"/>
      <c r="B31" s="57"/>
      <c r="C31" s="57"/>
      <c r="D31" s="57"/>
      <c r="E31" s="57"/>
      <c r="F31" s="57"/>
      <c r="G31" s="57"/>
      <c r="H31" s="57"/>
      <c r="I31" s="57"/>
      <c r="J31" s="57"/>
      <c r="K31" s="57"/>
      <c r="L31" s="57"/>
      <c r="M31" s="58"/>
      <c r="N31" s="153">
        <v>42125.0</v>
      </c>
      <c r="O31" s="60"/>
      <c r="P31" s="43"/>
      <c r="Q31" s="43"/>
      <c r="R31" s="43"/>
      <c r="S31" s="43"/>
      <c r="T31" s="43"/>
      <c r="U31" s="43"/>
      <c r="V31" s="43"/>
      <c r="W31" s="43"/>
      <c r="X31" s="43"/>
      <c r="Y31" s="43"/>
      <c r="Z31" s="43"/>
    </row>
    <row r="32" ht="16.5" hidden="1" customHeight="1">
      <c r="A32" s="152"/>
      <c r="B32" s="57"/>
      <c r="C32" s="57"/>
      <c r="D32" s="57"/>
      <c r="E32" s="57"/>
      <c r="F32" s="57"/>
      <c r="G32" s="57"/>
      <c r="H32" s="57"/>
      <c r="I32" s="57"/>
      <c r="J32" s="57"/>
      <c r="K32" s="57"/>
      <c r="L32" s="57"/>
      <c r="M32" s="58"/>
      <c r="N32" s="153">
        <v>42156.0</v>
      </c>
      <c r="O32" s="60"/>
      <c r="P32" s="43"/>
      <c r="Q32" s="43"/>
      <c r="R32" s="43"/>
      <c r="S32" s="43"/>
      <c r="T32" s="43"/>
      <c r="U32" s="43"/>
      <c r="V32" s="43"/>
      <c r="W32" s="43"/>
      <c r="X32" s="43"/>
      <c r="Y32" s="43"/>
      <c r="Z32" s="43"/>
    </row>
    <row r="33" ht="75.75" customHeight="1">
      <c r="A33" s="152" t="s">
        <v>157</v>
      </c>
      <c r="B33" s="57"/>
      <c r="C33" s="57"/>
      <c r="D33" s="57"/>
      <c r="E33" s="57"/>
      <c r="F33" s="57"/>
      <c r="G33" s="57"/>
      <c r="H33" s="57"/>
      <c r="I33" s="57"/>
      <c r="J33" s="57"/>
      <c r="K33" s="57"/>
      <c r="L33" s="57"/>
      <c r="M33" s="58"/>
      <c r="N33" s="153" t="s">
        <v>116</v>
      </c>
      <c r="O33" s="60"/>
      <c r="P33" s="43"/>
      <c r="Q33" s="43"/>
      <c r="R33" s="43"/>
      <c r="S33" s="43"/>
      <c r="T33" s="43"/>
      <c r="U33" s="43"/>
      <c r="V33" s="43"/>
      <c r="W33" s="43"/>
      <c r="X33" s="43"/>
      <c r="Y33" s="43"/>
      <c r="Z33" s="43"/>
    </row>
    <row r="34" ht="16.5" customHeight="1">
      <c r="A34" s="152"/>
      <c r="B34" s="57"/>
      <c r="C34" s="57"/>
      <c r="D34" s="57"/>
      <c r="E34" s="57"/>
      <c r="F34" s="57"/>
      <c r="G34" s="57"/>
      <c r="H34" s="57"/>
      <c r="I34" s="57"/>
      <c r="J34" s="57"/>
      <c r="K34" s="57"/>
      <c r="L34" s="57"/>
      <c r="M34" s="58"/>
      <c r="N34" s="153"/>
      <c r="O34" s="60"/>
      <c r="P34" s="43"/>
      <c r="Q34" s="43"/>
      <c r="R34" s="43"/>
      <c r="S34" s="43"/>
      <c r="T34" s="43"/>
      <c r="U34" s="43"/>
      <c r="V34" s="43"/>
      <c r="W34" s="43"/>
      <c r="X34" s="43"/>
      <c r="Y34" s="43"/>
      <c r="Z34" s="43"/>
    </row>
    <row r="35" ht="16.5" customHeight="1">
      <c r="A35" s="152"/>
      <c r="B35" s="57"/>
      <c r="C35" s="57"/>
      <c r="D35" s="57"/>
      <c r="E35" s="57"/>
      <c r="F35" s="57"/>
      <c r="G35" s="57"/>
      <c r="H35" s="57"/>
      <c r="I35" s="57"/>
      <c r="J35" s="57"/>
      <c r="K35" s="57"/>
      <c r="L35" s="57"/>
      <c r="M35" s="58"/>
      <c r="N35" s="153"/>
      <c r="O35" s="60"/>
      <c r="P35" s="43"/>
      <c r="Q35" s="43"/>
      <c r="R35" s="43"/>
      <c r="S35" s="43"/>
      <c r="T35" s="43"/>
      <c r="U35" s="43"/>
      <c r="V35" s="43"/>
      <c r="W35" s="43"/>
      <c r="X35" s="43"/>
      <c r="Y35" s="43"/>
      <c r="Z35" s="43"/>
    </row>
    <row r="36" ht="16.5" customHeight="1">
      <c r="A36" s="152"/>
      <c r="B36" s="57"/>
      <c r="C36" s="57"/>
      <c r="D36" s="57"/>
      <c r="E36" s="57"/>
      <c r="F36" s="57"/>
      <c r="G36" s="57"/>
      <c r="H36" s="57"/>
      <c r="I36" s="57"/>
      <c r="J36" s="57"/>
      <c r="K36" s="57"/>
      <c r="L36" s="57"/>
      <c r="M36" s="58"/>
      <c r="N36" s="153"/>
      <c r="O36" s="60"/>
      <c r="P36" s="43"/>
      <c r="Q36" s="43"/>
      <c r="R36" s="43"/>
      <c r="S36" s="43"/>
      <c r="T36" s="43"/>
      <c r="U36" s="43"/>
      <c r="V36" s="43"/>
      <c r="W36" s="43"/>
      <c r="X36" s="43"/>
      <c r="Y36" s="43"/>
      <c r="Z36" s="43"/>
    </row>
    <row r="37" ht="16.5" customHeight="1">
      <c r="A37" s="152"/>
      <c r="B37" s="57"/>
      <c r="C37" s="57"/>
      <c r="D37" s="57"/>
      <c r="E37" s="57"/>
      <c r="F37" s="57"/>
      <c r="G37" s="57"/>
      <c r="H37" s="57"/>
      <c r="I37" s="57"/>
      <c r="J37" s="57"/>
      <c r="K37" s="57"/>
      <c r="L37" s="57"/>
      <c r="M37" s="58"/>
      <c r="N37" s="153"/>
      <c r="O37" s="60"/>
      <c r="P37" s="43"/>
      <c r="Q37" s="43"/>
      <c r="R37" s="43"/>
      <c r="S37" s="43"/>
      <c r="T37" s="43"/>
      <c r="U37" s="43"/>
      <c r="V37" s="43"/>
      <c r="W37" s="43"/>
      <c r="X37" s="43"/>
      <c r="Y37" s="43"/>
      <c r="Z37" s="43"/>
    </row>
    <row r="38" ht="16.5" customHeight="1">
      <c r="A38" s="152"/>
      <c r="B38" s="57"/>
      <c r="C38" s="57"/>
      <c r="D38" s="57"/>
      <c r="E38" s="57"/>
      <c r="F38" s="57"/>
      <c r="G38" s="57"/>
      <c r="H38" s="57"/>
      <c r="I38" s="57"/>
      <c r="J38" s="57"/>
      <c r="K38" s="57"/>
      <c r="L38" s="57"/>
      <c r="M38" s="58"/>
      <c r="N38" s="153"/>
      <c r="O38" s="60"/>
      <c r="P38" s="43"/>
      <c r="Q38" s="43"/>
      <c r="R38" s="43"/>
      <c r="S38" s="43"/>
      <c r="T38" s="43"/>
      <c r="U38" s="43"/>
      <c r="V38" s="43"/>
      <c r="W38" s="43"/>
      <c r="X38" s="43"/>
      <c r="Y38" s="43"/>
      <c r="Z38" s="43"/>
    </row>
    <row r="39" ht="25.5" customHeight="1">
      <c r="A39" s="150" t="s">
        <v>158</v>
      </c>
      <c r="B39" s="52"/>
      <c r="C39" s="52"/>
      <c r="D39" s="52"/>
      <c r="E39" s="52"/>
      <c r="F39" s="52"/>
      <c r="G39" s="52"/>
      <c r="H39" s="52"/>
      <c r="I39" s="52"/>
      <c r="J39" s="52"/>
      <c r="K39" s="52"/>
      <c r="L39" s="52"/>
      <c r="M39" s="53"/>
      <c r="N39" s="151" t="s">
        <v>112</v>
      </c>
      <c r="O39" s="55"/>
      <c r="P39" s="43"/>
      <c r="Q39" s="43"/>
      <c r="R39" s="43"/>
      <c r="S39" s="43"/>
      <c r="T39" s="43"/>
      <c r="U39" s="43"/>
      <c r="V39" s="43"/>
      <c r="W39" s="43"/>
      <c r="X39" s="43"/>
      <c r="Y39" s="43"/>
      <c r="Z39" s="43"/>
    </row>
    <row r="40" ht="33.75" customHeight="1">
      <c r="A40" s="152" t="s">
        <v>159</v>
      </c>
      <c r="B40" s="57"/>
      <c r="C40" s="57"/>
      <c r="D40" s="57"/>
      <c r="E40" s="57"/>
      <c r="F40" s="57"/>
      <c r="G40" s="57"/>
      <c r="H40" s="57"/>
      <c r="I40" s="57"/>
      <c r="J40" s="57"/>
      <c r="K40" s="57"/>
      <c r="L40" s="57"/>
      <c r="M40" s="58"/>
      <c r="N40" s="153" t="s">
        <v>116</v>
      </c>
      <c r="O40" s="60"/>
      <c r="P40" s="43"/>
      <c r="Q40" s="43"/>
      <c r="R40" s="43"/>
      <c r="S40" s="43"/>
      <c r="T40" s="43"/>
      <c r="U40" s="43"/>
      <c r="V40" s="43"/>
      <c r="W40" s="43"/>
      <c r="X40" s="43"/>
      <c r="Y40" s="43"/>
      <c r="Z40" s="43"/>
    </row>
    <row r="41" ht="12.75" customHeight="1">
      <c r="A41" s="159"/>
      <c r="B41" s="67"/>
      <c r="C41" s="67"/>
      <c r="D41" s="67"/>
      <c r="E41" s="67"/>
      <c r="F41" s="67"/>
      <c r="G41" s="67"/>
      <c r="H41" s="67"/>
      <c r="I41" s="67"/>
      <c r="J41" s="67"/>
      <c r="K41" s="67"/>
      <c r="L41" s="67"/>
      <c r="M41" s="68"/>
      <c r="N41" s="160"/>
      <c r="O41" s="71"/>
      <c r="P41" s="43"/>
      <c r="Q41" s="43"/>
      <c r="R41" s="43"/>
      <c r="S41" s="43"/>
      <c r="T41" s="43"/>
      <c r="U41" s="43"/>
      <c r="V41" s="43"/>
      <c r="W41" s="43"/>
      <c r="X41" s="43"/>
      <c r="Y41" s="43"/>
      <c r="Z41" s="43"/>
    </row>
    <row r="42" ht="5.25" customHeight="1">
      <c r="A42" s="161"/>
      <c r="B42" s="41"/>
      <c r="C42" s="41"/>
      <c r="D42" s="41"/>
      <c r="E42" s="41"/>
      <c r="F42" s="41"/>
      <c r="G42" s="41"/>
      <c r="H42" s="41"/>
      <c r="I42" s="41"/>
      <c r="J42" s="41"/>
      <c r="K42" s="41"/>
      <c r="L42" s="41"/>
      <c r="M42" s="41"/>
      <c r="N42" s="41"/>
      <c r="O42" s="162"/>
      <c r="P42" s="43"/>
      <c r="Q42" s="43"/>
      <c r="R42" s="43"/>
      <c r="S42" s="43"/>
      <c r="T42" s="43"/>
      <c r="U42" s="43"/>
      <c r="V42" s="43"/>
      <c r="W42" s="43"/>
      <c r="X42" s="43"/>
      <c r="Y42" s="43"/>
      <c r="Z42" s="43"/>
    </row>
    <row r="43" ht="12.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ht="12.75" customHeight="1">
      <c r="A44" s="43"/>
      <c r="B44" s="43"/>
      <c r="C44" s="43"/>
      <c r="D44" s="43"/>
      <c r="E44" s="43"/>
      <c r="F44" s="43"/>
      <c r="G44" s="43"/>
      <c r="H44" s="43"/>
      <c r="I44" s="43"/>
      <c r="J44" s="43"/>
      <c r="K44" s="43"/>
      <c r="L44" s="43"/>
      <c r="M44" s="43"/>
      <c r="N44" s="43"/>
      <c r="O44" s="43"/>
      <c r="P44" s="43"/>
      <c r="Q44" s="95" t="s">
        <v>124</v>
      </c>
      <c r="R44" s="43"/>
      <c r="S44" s="43"/>
      <c r="T44" s="43"/>
      <c r="U44" s="43"/>
      <c r="V44" s="43"/>
      <c r="W44" s="43"/>
      <c r="X44" s="43"/>
      <c r="Y44" s="43"/>
      <c r="Z44" s="43"/>
    </row>
    <row r="45" ht="12.75" customHeight="1">
      <c r="A45" s="43"/>
      <c r="B45" s="43"/>
      <c r="C45" s="43"/>
      <c r="D45" s="43"/>
      <c r="E45" s="43"/>
      <c r="F45" s="43"/>
      <c r="G45" s="43"/>
      <c r="H45" s="43"/>
      <c r="I45" s="43"/>
      <c r="J45" s="43"/>
      <c r="K45" s="43"/>
      <c r="L45" s="43"/>
      <c r="M45" s="43"/>
      <c r="N45" s="43"/>
      <c r="O45" s="43"/>
      <c r="P45" s="43"/>
      <c r="Q45" s="95" t="s">
        <v>125</v>
      </c>
      <c r="R45" s="43"/>
      <c r="S45" s="43"/>
      <c r="T45" s="43"/>
      <c r="U45" s="43"/>
      <c r="V45" s="43"/>
      <c r="W45" s="43"/>
      <c r="X45" s="43"/>
      <c r="Y45" s="43"/>
      <c r="Z45" s="43"/>
    </row>
    <row r="46" ht="12.75" customHeight="1">
      <c r="A46" s="43"/>
      <c r="B46" s="43"/>
      <c r="C46" s="43"/>
      <c r="D46" s="43"/>
      <c r="E46" s="43"/>
      <c r="F46" s="43"/>
      <c r="G46" s="43"/>
      <c r="H46" s="43"/>
      <c r="I46" s="43"/>
      <c r="J46" s="43"/>
      <c r="K46" s="43"/>
      <c r="L46" s="43"/>
      <c r="M46" s="43"/>
      <c r="N46" s="43"/>
      <c r="O46" s="43"/>
      <c r="P46" s="43"/>
      <c r="Q46" s="95" t="s">
        <v>126</v>
      </c>
      <c r="R46" s="43"/>
      <c r="S46" s="43"/>
      <c r="T46" s="43"/>
      <c r="U46" s="43"/>
      <c r="V46" s="43"/>
      <c r="W46" s="43"/>
      <c r="X46" s="43"/>
      <c r="Y46" s="43"/>
      <c r="Z46" s="43"/>
    </row>
    <row r="47" ht="12.75" customHeight="1">
      <c r="A47" s="43"/>
      <c r="B47" s="43"/>
      <c r="C47" s="43"/>
      <c r="D47" s="43"/>
      <c r="E47" s="43"/>
      <c r="F47" s="43"/>
      <c r="G47" s="43"/>
      <c r="H47" s="43"/>
      <c r="I47" s="43"/>
      <c r="J47" s="43"/>
      <c r="K47" s="43"/>
      <c r="L47" s="43"/>
      <c r="M47" s="43"/>
      <c r="N47" s="43"/>
      <c r="O47" s="43"/>
      <c r="P47" s="43"/>
      <c r="Q47" s="95" t="s">
        <v>127</v>
      </c>
      <c r="R47" s="43"/>
      <c r="S47" s="43"/>
      <c r="T47" s="43"/>
      <c r="U47" s="43"/>
      <c r="V47" s="43"/>
      <c r="W47" s="43"/>
      <c r="X47" s="43"/>
      <c r="Y47" s="43"/>
      <c r="Z47" s="43"/>
    </row>
    <row r="48" ht="12.75" customHeight="1">
      <c r="A48" s="43"/>
      <c r="B48" s="43"/>
      <c r="C48" s="43"/>
      <c r="D48" s="43"/>
      <c r="E48" s="43"/>
      <c r="F48" s="43"/>
      <c r="G48" s="43"/>
      <c r="H48" s="43"/>
      <c r="I48" s="43"/>
      <c r="J48" s="43"/>
      <c r="K48" s="43"/>
      <c r="L48" s="43"/>
      <c r="M48" s="43"/>
      <c r="N48" s="43"/>
      <c r="O48" s="43"/>
      <c r="P48" s="43"/>
      <c r="Q48" s="95" t="s">
        <v>128</v>
      </c>
      <c r="R48" s="43"/>
      <c r="S48" s="43"/>
      <c r="T48" s="43"/>
      <c r="U48" s="43"/>
      <c r="V48" s="43"/>
      <c r="W48" s="43"/>
      <c r="X48" s="43"/>
      <c r="Y48" s="43"/>
      <c r="Z48" s="43"/>
    </row>
    <row r="49" ht="12.75" customHeight="1">
      <c r="A49" s="43"/>
      <c r="B49" s="43"/>
      <c r="C49" s="43"/>
      <c r="D49" s="43"/>
      <c r="E49" s="43"/>
      <c r="F49" s="43"/>
      <c r="G49" s="43"/>
      <c r="H49" s="43"/>
      <c r="I49" s="43"/>
      <c r="J49" s="43"/>
      <c r="K49" s="43"/>
      <c r="L49" s="43"/>
      <c r="M49" s="43"/>
      <c r="N49" s="43"/>
      <c r="O49" s="43"/>
      <c r="P49" s="43"/>
      <c r="Q49" s="95" t="s">
        <v>129</v>
      </c>
      <c r="R49" s="43"/>
      <c r="S49" s="43"/>
      <c r="T49" s="43"/>
      <c r="U49" s="43"/>
      <c r="V49" s="43"/>
      <c r="W49" s="43"/>
      <c r="X49" s="43"/>
      <c r="Y49" s="43"/>
      <c r="Z49" s="43"/>
    </row>
    <row r="50" ht="12.75" customHeight="1">
      <c r="A50" s="43"/>
      <c r="B50" s="43"/>
      <c r="C50" s="43"/>
      <c r="D50" s="43"/>
      <c r="E50" s="43"/>
      <c r="F50" s="43"/>
      <c r="G50" s="43"/>
      <c r="H50" s="43"/>
      <c r="I50" s="43"/>
      <c r="J50" s="43"/>
      <c r="K50" s="43"/>
      <c r="L50" s="43"/>
      <c r="M50" s="43"/>
      <c r="N50" s="43"/>
      <c r="O50" s="43"/>
      <c r="P50" s="43"/>
      <c r="Q50" s="95" t="s">
        <v>130</v>
      </c>
      <c r="R50" s="43"/>
      <c r="S50" s="43"/>
      <c r="T50" s="43"/>
      <c r="U50" s="43"/>
      <c r="V50" s="43"/>
      <c r="W50" s="43"/>
      <c r="X50" s="43"/>
      <c r="Y50" s="43"/>
      <c r="Z50" s="43"/>
    </row>
    <row r="51" ht="12.75" customHeight="1">
      <c r="A51" s="43"/>
      <c r="B51" s="43"/>
      <c r="C51" s="43"/>
      <c r="D51" s="43"/>
      <c r="E51" s="43"/>
      <c r="F51" s="43"/>
      <c r="G51" s="43"/>
      <c r="H51" s="43"/>
      <c r="I51" s="43"/>
      <c r="J51" s="43"/>
      <c r="K51" s="43"/>
      <c r="L51" s="43"/>
      <c r="M51" s="43"/>
      <c r="N51" s="43"/>
      <c r="O51" s="43"/>
      <c r="P51" s="43"/>
      <c r="Q51" s="95" t="s">
        <v>131</v>
      </c>
      <c r="R51" s="43"/>
      <c r="S51" s="43"/>
      <c r="T51" s="43"/>
      <c r="U51" s="43"/>
      <c r="V51" s="43"/>
      <c r="W51" s="43"/>
      <c r="X51" s="43"/>
      <c r="Y51" s="43"/>
      <c r="Z51" s="43"/>
    </row>
    <row r="52" ht="12.75" customHeight="1">
      <c r="A52" s="43"/>
      <c r="B52" s="43"/>
      <c r="C52" s="43"/>
      <c r="D52" s="43"/>
      <c r="E52" s="43"/>
      <c r="F52" s="43"/>
      <c r="G52" s="43"/>
      <c r="H52" s="43"/>
      <c r="I52" s="43"/>
      <c r="J52" s="43"/>
      <c r="K52" s="43"/>
      <c r="L52" s="43"/>
      <c r="M52" s="43"/>
      <c r="N52" s="43"/>
      <c r="O52" s="43"/>
      <c r="P52" s="43"/>
      <c r="Q52" s="95" t="s">
        <v>132</v>
      </c>
      <c r="R52" s="43"/>
      <c r="S52" s="43"/>
      <c r="T52" s="43"/>
      <c r="U52" s="43"/>
      <c r="V52" s="43"/>
      <c r="W52" s="43"/>
      <c r="X52" s="43"/>
      <c r="Y52" s="43"/>
      <c r="Z52" s="43"/>
    </row>
    <row r="53" ht="12.75" customHeight="1">
      <c r="A53" s="43"/>
      <c r="B53" s="43"/>
      <c r="C53" s="43"/>
      <c r="D53" s="43"/>
      <c r="E53" s="43"/>
      <c r="F53" s="43"/>
      <c r="G53" s="43"/>
      <c r="H53" s="43"/>
      <c r="I53" s="43"/>
      <c r="J53" s="43"/>
      <c r="K53" s="43"/>
      <c r="L53" s="43"/>
      <c r="M53" s="43"/>
      <c r="N53" s="43"/>
      <c r="O53" s="43"/>
      <c r="P53" s="43"/>
      <c r="Q53" s="95" t="s">
        <v>133</v>
      </c>
      <c r="R53" s="43"/>
      <c r="S53" s="43"/>
      <c r="T53" s="43"/>
      <c r="U53" s="43"/>
      <c r="V53" s="43"/>
      <c r="W53" s="43"/>
      <c r="X53" s="43"/>
      <c r="Y53" s="43"/>
      <c r="Z53" s="43"/>
    </row>
    <row r="54" ht="12.75" customHeight="1">
      <c r="A54" s="43"/>
      <c r="B54" s="43"/>
      <c r="C54" s="43"/>
      <c r="D54" s="43"/>
      <c r="E54" s="43"/>
      <c r="F54" s="43"/>
      <c r="G54" s="43"/>
      <c r="H54" s="43"/>
      <c r="I54" s="43"/>
      <c r="J54" s="43"/>
      <c r="K54" s="43"/>
      <c r="L54" s="43"/>
      <c r="M54" s="43"/>
      <c r="N54" s="43"/>
      <c r="O54" s="43"/>
      <c r="P54" s="43"/>
      <c r="Q54" s="95" t="s">
        <v>90</v>
      </c>
      <c r="R54" s="43"/>
      <c r="S54" s="43"/>
      <c r="T54" s="43"/>
      <c r="U54" s="43"/>
      <c r="V54" s="43"/>
      <c r="W54" s="43"/>
      <c r="X54" s="43"/>
      <c r="Y54" s="43"/>
      <c r="Z54" s="43"/>
    </row>
    <row r="55" ht="12.75" customHeight="1">
      <c r="A55" s="43"/>
      <c r="B55" s="43"/>
      <c r="C55" s="43"/>
      <c r="D55" s="43"/>
      <c r="E55" s="43"/>
      <c r="F55" s="43"/>
      <c r="G55" s="43"/>
      <c r="H55" s="43"/>
      <c r="I55" s="43"/>
      <c r="J55" s="43"/>
      <c r="K55" s="43"/>
      <c r="L55" s="43"/>
      <c r="M55" s="43"/>
      <c r="N55" s="43"/>
      <c r="O55" s="43"/>
      <c r="P55" s="43"/>
      <c r="Q55" s="95" t="s">
        <v>134</v>
      </c>
      <c r="R55" s="43"/>
      <c r="S55" s="43"/>
      <c r="T55" s="43"/>
      <c r="U55" s="43"/>
      <c r="V55" s="43"/>
      <c r="W55" s="43"/>
      <c r="X55" s="43"/>
      <c r="Y55" s="43"/>
      <c r="Z55" s="43"/>
    </row>
    <row r="56" ht="12.75" customHeight="1">
      <c r="A56" s="43"/>
      <c r="B56" s="43"/>
      <c r="C56" s="43"/>
      <c r="D56" s="43"/>
      <c r="E56" s="43"/>
      <c r="F56" s="43"/>
      <c r="G56" s="43"/>
      <c r="H56" s="43"/>
      <c r="I56" s="43"/>
      <c r="J56" s="43"/>
      <c r="K56" s="43"/>
      <c r="L56" s="43"/>
      <c r="M56" s="43"/>
      <c r="N56" s="43"/>
      <c r="O56" s="43"/>
      <c r="P56" s="43"/>
      <c r="Q56" s="95" t="s">
        <v>135</v>
      </c>
      <c r="R56" s="43"/>
      <c r="S56" s="43"/>
      <c r="T56" s="43"/>
      <c r="U56" s="43"/>
      <c r="V56" s="43"/>
      <c r="W56" s="43"/>
      <c r="X56" s="43"/>
      <c r="Y56" s="43"/>
      <c r="Z56" s="43"/>
    </row>
    <row r="57" ht="12.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ht="12.75" customHeight="1">
      <c r="A58" s="43"/>
      <c r="B58" s="43"/>
      <c r="C58" s="43"/>
      <c r="D58" s="43"/>
      <c r="E58" s="43"/>
      <c r="F58" s="43"/>
      <c r="G58" s="43"/>
      <c r="H58" s="43"/>
      <c r="I58" s="43"/>
      <c r="J58" s="43"/>
      <c r="K58" s="43"/>
      <c r="L58" s="43"/>
      <c r="M58" s="43"/>
      <c r="N58" s="43"/>
      <c r="O58" s="43"/>
      <c r="P58" s="43"/>
      <c r="Q58" s="185">
        <v>1.35</v>
      </c>
      <c r="R58" s="43"/>
      <c r="S58" s="43"/>
      <c r="T58" s="43"/>
      <c r="U58" s="43"/>
      <c r="V58" s="43"/>
      <c r="W58" s="43"/>
      <c r="X58" s="43"/>
      <c r="Y58" s="43"/>
      <c r="Z58" s="43"/>
    </row>
    <row r="59" ht="12.75" customHeight="1">
      <c r="A59" s="43"/>
      <c r="B59" s="43"/>
      <c r="C59" s="43"/>
      <c r="D59" s="43"/>
      <c r="E59" s="43"/>
      <c r="F59" s="43"/>
      <c r="G59" s="43"/>
      <c r="H59" s="43"/>
      <c r="I59" s="43"/>
      <c r="J59" s="43"/>
      <c r="K59" s="43"/>
      <c r="L59" s="43"/>
      <c r="M59" s="43"/>
      <c r="N59" s="43"/>
      <c r="O59" s="43"/>
      <c r="P59" s="43"/>
      <c r="Q59" s="185">
        <v>2.0</v>
      </c>
      <c r="R59" s="43"/>
      <c r="S59" s="43"/>
      <c r="T59" s="43"/>
      <c r="U59" s="43"/>
      <c r="V59" s="43"/>
      <c r="W59" s="43"/>
      <c r="X59" s="43"/>
      <c r="Y59" s="43"/>
      <c r="Z59" s="43"/>
    </row>
    <row r="60" ht="12.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ht="12.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ht="12.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ht="12.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ht="12.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ht="12.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ht="12.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ht="12.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ht="12.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ht="12.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ht="12.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ht="12.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ht="12.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ht="12.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ht="12.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ht="12.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ht="12.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ht="12.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ht="12.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ht="12.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ht="12.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ht="12.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ht="12.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ht="12.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ht="12.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ht="12.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ht="12.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ht="12.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ht="12.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ht="12.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ht="12.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ht="12.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ht="12.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ht="12.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ht="12.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ht="12.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ht="12.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ht="12.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ht="12.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ht="12.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2.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2.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2.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2.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2.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2.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2.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2.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2.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2.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2.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2.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2.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2.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2.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2.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2.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2.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2.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2.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2.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2.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2.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2.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2.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2.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2.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2.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2.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2.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2.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2.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2.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2.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2.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2.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2.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2.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2.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2.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2.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2.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2.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2.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2.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2.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2.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2.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2.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2.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2.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2.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2.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2.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2.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2.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2.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2.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2.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2.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2.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2.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2.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2.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2.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2.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2.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2.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2.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2.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2.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2.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2.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2.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2.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2.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2.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2.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2.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2.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2.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2.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2.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2.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2.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2.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2.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2.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2.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2.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2.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2.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2.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2.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2.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2.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2.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2.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2.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2.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2.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2.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2.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2.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2.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2.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2.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2.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2.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2.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2.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2.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2.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2.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2.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2.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2.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2.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2.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2.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2.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2.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2.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2.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2.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2.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2.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2.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2.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2.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2.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2.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2.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2.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2.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2.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2.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2.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2.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2.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2.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2.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2.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2.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2.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2.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2.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2.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2.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2.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2.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2.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2.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2.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2.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2.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2.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2.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2.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2.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2.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2.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2.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2.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2.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2.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2.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2.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2.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2.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2.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2.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2.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2.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2.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2.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2.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2.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2.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2.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2.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2.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2.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2.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2.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2.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2.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2.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2.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2.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2.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2.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2.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2.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2.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2.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2.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2.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2.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2.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2.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2.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2.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2.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2.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2.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2.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2.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2.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2.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2.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2.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2.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2.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2.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2.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2.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2.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2.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2.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2.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2.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2.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2.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2.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2.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2.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2.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2.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2.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2.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2.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2.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2.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2.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2.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2.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2.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2.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2.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2.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2.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2.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2.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2.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2.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2.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2.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2.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2.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2.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2.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2.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2.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2.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2.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2.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2.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2.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2.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2.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2.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2.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2.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2.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2.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2.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2.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2.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2.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2.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2.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2.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2.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2.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2.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2.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2.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2.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2.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2.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2.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2.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2.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2.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2.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2.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2.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2.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2.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2.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2.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2.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2.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2.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2.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2.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2.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2.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2.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2.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2.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2.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2.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2.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2.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2.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2.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2.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2.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2.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2.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2.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2.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2.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2.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2.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2.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2.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2.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2.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2.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2.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2.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2.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2.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2.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2.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2.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2.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2.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2.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2.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2.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2.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2.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2.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2.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2.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2.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2.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2.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2.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2.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2.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2.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2.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2.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2.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2.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2.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2.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2.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2.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2.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2.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2.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2.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2.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2.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2.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2.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2.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2.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2.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2.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2.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2.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2.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2.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2.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2.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2.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2.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2.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2.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2.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2.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2.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2.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2.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2.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2.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2.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2.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2.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2.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2.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2.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2.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2.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2.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2.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2.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2.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2.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2.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2.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2.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2.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2.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2.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2.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2.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2.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2.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2.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2.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2.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2.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2.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2.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2.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2.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2.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2.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2.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2.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2.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2.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2.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2.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2.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2.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2.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2.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2.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2.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2.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2.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2.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2.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2.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2.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2.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2.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2.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2.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2.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2.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2.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2.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2.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2.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2.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2.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2.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2.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2.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2.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2.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2.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2.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2.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2.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2.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2.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2.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2.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2.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2.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2.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2.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2.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2.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2.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2.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2.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2.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2.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2.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2.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2.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2.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2.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2.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2.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2.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2.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2.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2.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2.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2.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2.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2.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2.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2.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2.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2.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2.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2.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2.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2.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2.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2.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2.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2.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2.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2.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2.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2.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2.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2.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2.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2.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2.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2.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2.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2.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2.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2.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2.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2.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2.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2.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2.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2.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2.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2.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2.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2.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2.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2.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2.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2.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2.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2.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2.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2.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2.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2.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2.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2.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2.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2.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2.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2.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2.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2.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2.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2.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2.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2.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2.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2.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2.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2.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2.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2.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2.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2.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2.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2.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2.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2.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2.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2.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2.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2.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2.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2.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2.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2.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2.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2.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2.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2.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2.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2.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2.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2.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2.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2.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2.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2.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2.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2.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2.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2.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2.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2.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2.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2.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2.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2.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2.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2.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2.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2.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2.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2.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2.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2.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2.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2.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2.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2.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2.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2.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2.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2.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2.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2.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2.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2.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2.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2.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2.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2.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2.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2.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2.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2.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2.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2.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2.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2.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2.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2.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2.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2.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2.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2.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2.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2.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2.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2.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2.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2.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2.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2.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2.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2.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2.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2.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2.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2.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2.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2.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2.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2.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2.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2.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2.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2.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2.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2.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2.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2.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2.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2.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2.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2.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2.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2.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2.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2.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2.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2.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2.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2.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2.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2.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2.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2.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2.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2.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2.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2.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2.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2.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2.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2.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2.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2.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2.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2.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2.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2.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2.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2.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2.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2.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2.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2.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2.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2.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2.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2.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2.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2.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2.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2.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2.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2.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2.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2.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2.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2.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2.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2.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2.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2.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2.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2.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2.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2.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2.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2.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2.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2.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2.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2.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2.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2.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2.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2.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2.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2.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2.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2.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2.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2.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2.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2.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2.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2.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2.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2.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2.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2.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2.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2.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2.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2.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2.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2.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2.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2.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2.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2.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2.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2.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2.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2.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2.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2.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2.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2.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2.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2.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2.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2.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2.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2.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2.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2.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2.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2.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74">
    <mergeCell ref="A16:B16"/>
    <mergeCell ref="A17:B17"/>
    <mergeCell ref="A18:A21"/>
    <mergeCell ref="A22:C23"/>
    <mergeCell ref="D22:G22"/>
    <mergeCell ref="H22:K22"/>
    <mergeCell ref="L22:O22"/>
    <mergeCell ref="L23:O23"/>
    <mergeCell ref="A24:O24"/>
    <mergeCell ref="A25:O25"/>
    <mergeCell ref="A26:M26"/>
    <mergeCell ref="N26:O26"/>
    <mergeCell ref="A27:M27"/>
    <mergeCell ref="N27:O27"/>
    <mergeCell ref="A28:M28"/>
    <mergeCell ref="N28:O28"/>
    <mergeCell ref="A29:M29"/>
    <mergeCell ref="N29:O29"/>
    <mergeCell ref="A30:M30"/>
    <mergeCell ref="N30:O30"/>
    <mergeCell ref="N31:O31"/>
    <mergeCell ref="A31:M31"/>
    <mergeCell ref="A32:M32"/>
    <mergeCell ref="N32:O32"/>
    <mergeCell ref="A33:M33"/>
    <mergeCell ref="N33:O33"/>
    <mergeCell ref="A34:M34"/>
    <mergeCell ref="N34:O34"/>
    <mergeCell ref="A38:M38"/>
    <mergeCell ref="A39:M39"/>
    <mergeCell ref="N39:O39"/>
    <mergeCell ref="A40:M40"/>
    <mergeCell ref="N40:O40"/>
    <mergeCell ref="A41:M41"/>
    <mergeCell ref="N41:O41"/>
    <mergeCell ref="A42:O42"/>
    <mergeCell ref="A35:M35"/>
    <mergeCell ref="N35:O35"/>
    <mergeCell ref="A36:M36"/>
    <mergeCell ref="N36:O36"/>
    <mergeCell ref="A37:M37"/>
    <mergeCell ref="N37:O37"/>
    <mergeCell ref="N38:O38"/>
    <mergeCell ref="A1:C2"/>
    <mergeCell ref="D1:O1"/>
    <mergeCell ref="D2:O2"/>
    <mergeCell ref="A3:E3"/>
    <mergeCell ref="F3:O3"/>
    <mergeCell ref="A4:E4"/>
    <mergeCell ref="F4:O4"/>
    <mergeCell ref="H7:H8"/>
    <mergeCell ref="I7:I8"/>
    <mergeCell ref="J7:K8"/>
    <mergeCell ref="L7:O7"/>
    <mergeCell ref="L8:M8"/>
    <mergeCell ref="N8:O8"/>
    <mergeCell ref="F7:G8"/>
    <mergeCell ref="F9:G9"/>
    <mergeCell ref="A5:E5"/>
    <mergeCell ref="F5:O5"/>
    <mergeCell ref="A6:E6"/>
    <mergeCell ref="G6:O6"/>
    <mergeCell ref="A7:D8"/>
    <mergeCell ref="E7:E8"/>
    <mergeCell ref="A9:D9"/>
    <mergeCell ref="J9:O9"/>
    <mergeCell ref="A10:O10"/>
    <mergeCell ref="A11:O11"/>
    <mergeCell ref="A12:O12"/>
    <mergeCell ref="A13:O13"/>
    <mergeCell ref="A14:B14"/>
    <mergeCell ref="A15:B15"/>
    <mergeCell ref="D23:G23"/>
    <mergeCell ref="H23:K23"/>
  </mergeCells>
  <dataValidations>
    <dataValidation type="list" allowBlank="1" showErrorMessage="1" sqref="C15">
      <formula1>$Q$58</formula1>
    </dataValidation>
    <dataValidation type="list" allowBlank="1" showErrorMessage="1" sqref="J9">
      <formula1>$Q$44:$Q$56</formula1>
    </dataValidation>
    <dataValidation type="list" allowBlank="1" showErrorMessage="1" sqref="C16">
      <formula1>$Q$59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